
<file path=[Content_Types].xml><?xml version="1.0" encoding="utf-8"?>
<Types xmlns="http://schemas.openxmlformats.org/package/2006/content-types"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customXml/itemProps1.xml" ContentType="application/vnd.openxmlformats-officedocument.customXmlProperties+xml"/>
  <Override PartName="/customXml/itemProps2.xml" ContentType="application/vnd.openxmlformats-officedocument.customXml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hidePivotFieldList="1" defaultThemeVersion="202300"/>
  <mc:AlternateContent xmlns:mc="http://schemas.openxmlformats.org/markup-compatibility/2006">
    <mc:Choice Requires="x15">
      <x15ac:absPath xmlns:x15ac="http://schemas.microsoft.com/office/spreadsheetml/2010/11/ac" url="C:\Users\user\Desktop\PERSONAL LESS IMPORTANT DOCS\Gender Data Lab\Forms\Data\"/>
    </mc:Choice>
  </mc:AlternateContent>
  <xr:revisionPtr revIDLastSave="0" documentId="13_ncr:1_{FAACF2C0-B6E3-4776-8076-4EE1A248681B}" xr6:coauthVersionLast="47" xr6:coauthVersionMax="47" xr10:uidLastSave="{00000000-0000-0000-0000-000000000000}"/>
  <bookViews>
    <workbookView xWindow="-120" yWindow="-120" windowWidth="20730" windowHeight="11040" xr2:uid="{70B63CF2-EA6F-4D67-8AF7-74131D0EC370}"/>
  </bookViews>
  <sheets>
    <sheet name="PSF" sheetId="1" r:id="rId1"/>
    <sheet name="Parliament" sheetId="10" r:id="rId2"/>
    <sheet name="Supreme court" sheetId="2" r:id="rId3"/>
    <sheet name="NPPA" sheetId="4" r:id="rId4"/>
    <sheet name="NEC" sheetId="5" r:id="rId5"/>
    <sheet name="MINALOC" sheetId="7" r:id="rId6"/>
    <sheet name="cases received by Abunzi" sheetId="8" r:id="rId7"/>
    <sheet name="RCS" sheetId="6" r:id="rId8"/>
    <sheet name="ICBT  NISR Economic" sheetId="3" r:id="rId9"/>
    <sheet name="MINALOC2" sheetId="11" r:id="rId10"/>
    <sheet name="MIFOTRA" sheetId="9" r:id="rId1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C14" i="4" l="1"/>
  <c r="E14" i="4"/>
  <c r="G14" i="4"/>
  <c r="E9" i="7" l="1"/>
  <c r="G9" i="7" s="1"/>
  <c r="G8" i="7"/>
  <c r="F8" i="7"/>
  <c r="E8" i="7"/>
  <c r="G7" i="7"/>
  <c r="F7" i="7"/>
  <c r="E7" i="7"/>
  <c r="E6" i="7"/>
  <c r="G6" i="7" s="1"/>
  <c r="E17" i="3"/>
  <c r="D17" i="3"/>
  <c r="C17" i="3"/>
  <c r="E16" i="3"/>
  <c r="D16" i="3"/>
  <c r="C16" i="3"/>
  <c r="E9" i="3"/>
  <c r="E18" i="3" s="1"/>
  <c r="D9" i="3"/>
  <c r="D18" i="3" s="1"/>
  <c r="C9" i="3"/>
  <c r="C18" i="3" s="1"/>
  <c r="E8" i="3"/>
  <c r="E7" i="3"/>
  <c r="F6" i="7" l="1"/>
  <c r="F9" i="7"/>
</calcChain>
</file>

<file path=xl/sharedStrings.xml><?xml version="1.0" encoding="utf-8"?>
<sst xmlns="http://schemas.openxmlformats.org/spreadsheetml/2006/main" count="271" uniqueCount="139">
  <si>
    <t>Administrative data for NGSR 2024</t>
  </si>
  <si>
    <t>Distribution of elected men and women in the PSF committees (numbers)</t>
  </si>
  <si>
    <t>Position</t>
  </si>
  <si>
    <t>Presidency</t>
  </si>
  <si>
    <t>1st Vice President</t>
  </si>
  <si>
    <t>2nd Vice President</t>
  </si>
  <si>
    <t>Men</t>
  </si>
  <si>
    <t>Women</t>
  </si>
  <si>
    <t>National</t>
  </si>
  <si>
    <t>Clusters</t>
  </si>
  <si>
    <t>Province</t>
  </si>
  <si>
    <t>District</t>
  </si>
  <si>
    <t>Total</t>
  </si>
  <si>
    <t>%</t>
  </si>
  <si>
    <t>PSF Administrative data 2023</t>
  </si>
  <si>
    <t>Table 1: Distribution of informal export and import flows by transactor's sex</t>
  </si>
  <si>
    <t>Year</t>
  </si>
  <si>
    <t>Transactor's sex</t>
  </si>
  <si>
    <t>Female</t>
  </si>
  <si>
    <t>Male</t>
  </si>
  <si>
    <t>Exports flows</t>
  </si>
  <si>
    <t>Imports flows</t>
  </si>
  <si>
    <t>NISR, ICBT 2022 &amp; 2023</t>
  </si>
  <si>
    <t>Table 2: Percentage distribution of informal export and import flows by transactor's sex</t>
  </si>
  <si>
    <t>INDICATOR</t>
  </si>
  <si>
    <t>UNIT</t>
  </si>
  <si>
    <t>SUB-GROUP</t>
  </si>
  <si>
    <t>Data for July 2023</t>
  </si>
  <si>
    <t>DATA SOURCE</t>
  </si>
  <si>
    <t>Percentage of Judges in Supreme Court</t>
  </si>
  <si>
    <t>Percent</t>
  </si>
  <si>
    <t>F</t>
  </si>
  <si>
    <t>Annual report 2022-2023</t>
  </si>
  <si>
    <t>M</t>
  </si>
  <si>
    <t>Percentage of Judges in Court of Appeal</t>
  </si>
  <si>
    <t>Percentage of Inspectors in Supreme Court</t>
  </si>
  <si>
    <t>Supreme court</t>
  </si>
  <si>
    <t>Percentage of Judges in High Court</t>
  </si>
  <si>
    <t>Percentage of Judges in Intermediate Courts</t>
  </si>
  <si>
    <t>Percentage of Judges in Primary Courts</t>
  </si>
  <si>
    <t>Percentage of Judges in Commercial High Court</t>
  </si>
  <si>
    <t>Percentage of Judges in Commercial Court</t>
  </si>
  <si>
    <t>Data  RCS</t>
  </si>
  <si>
    <t>Indicator</t>
  </si>
  <si>
    <t xml:space="preserve">unit </t>
  </si>
  <si>
    <t>Sub-group</t>
  </si>
  <si>
    <t>Data 2023</t>
  </si>
  <si>
    <t xml:space="preserve">Percentage of female and male inmates </t>
  </si>
  <si>
    <t>Data source: RCS statistics monthly report December 2023</t>
  </si>
  <si>
    <t>Representation of women and men at the decentralized level</t>
  </si>
  <si>
    <t>COUNT</t>
  </si>
  <si>
    <t>Percentage</t>
  </si>
  <si>
    <t xml:space="preserve">SOURCE </t>
  </si>
  <si>
    <t xml:space="preserve">District Executive Secretaries </t>
  </si>
  <si>
    <t>Administrative Data</t>
  </si>
  <si>
    <t>Directors at the Decentralized level</t>
  </si>
  <si>
    <t>Sector Executive Secretaries</t>
  </si>
  <si>
    <t>Cell Executive Secretaries</t>
  </si>
  <si>
    <t>MINALOC Administrative data as per 25/3 /2023</t>
  </si>
  <si>
    <t>On 27,565 cases received by ABUNZI during this fiscal year, 55.69% were from male and 44.3 were from female. Majority were handled</t>
  </si>
  <si>
    <t>at Cell level equal to 65.96% of the total cases received, 16.6% were handled at sector level, wile 17% were ongoing at the end of</t>
  </si>
  <si>
    <t>June 2021.The general rate of achievement was at 82.47 % against a planned target of 91%.</t>
  </si>
  <si>
    <t xml:space="preserve">MALE </t>
  </si>
  <si>
    <t xml:space="preserve">FEMALE </t>
  </si>
  <si>
    <t xml:space="preserve">1 BURERA </t>
  </si>
  <si>
    <t>TOTAL RECEIVED</t>
  </si>
  <si>
    <t>Total Handled</t>
  </si>
  <si>
    <t>2 MUSANZE</t>
  </si>
  <si>
    <t>TOTAL to BE PROCEED</t>
  </si>
  <si>
    <t>3 GAKENKE</t>
  </si>
  <si>
    <t xml:space="preserve">4 GICUMBI </t>
  </si>
  <si>
    <t xml:space="preserve">5 RUSIZI </t>
  </si>
  <si>
    <t xml:space="preserve">6 GATSIBO </t>
  </si>
  <si>
    <t xml:space="preserve">7 NYAMAGABE </t>
  </si>
  <si>
    <t xml:space="preserve">8 NGORORERO </t>
  </si>
  <si>
    <t xml:space="preserve">9 RUTSIRO </t>
  </si>
  <si>
    <t xml:space="preserve">10 NYABIHU </t>
  </si>
  <si>
    <t>11 RUHANGO</t>
  </si>
  <si>
    <t xml:space="preserve">12 BUGESERA </t>
  </si>
  <si>
    <t xml:space="preserve">13 RUBAVU </t>
  </si>
  <si>
    <t xml:space="preserve">14 GISAGARA </t>
  </si>
  <si>
    <t xml:space="preserve">15 NYARUGURU </t>
  </si>
  <si>
    <t xml:space="preserve">16 NYANZA </t>
  </si>
  <si>
    <t xml:space="preserve">17 KIREHE </t>
  </si>
  <si>
    <t>18 MUHANGA</t>
  </si>
  <si>
    <t xml:space="preserve">19 KAYONZA </t>
  </si>
  <si>
    <t xml:space="preserve">20 GASABO </t>
  </si>
  <si>
    <t xml:space="preserve">21 RWAMAGANA </t>
  </si>
  <si>
    <t xml:space="preserve">22 KARONGI </t>
  </si>
  <si>
    <t xml:space="preserve">23 NGOMA </t>
  </si>
  <si>
    <t xml:space="preserve">24 NYARUGENGE </t>
  </si>
  <si>
    <t>25 HUYE</t>
  </si>
  <si>
    <t xml:space="preserve">26 KAMONYI </t>
  </si>
  <si>
    <t xml:space="preserve">27 RULINDO </t>
  </si>
  <si>
    <t>28 NYAMASHEKE</t>
  </si>
  <si>
    <t xml:space="preserve">29 NYAGATARE </t>
  </si>
  <si>
    <t xml:space="preserve">30 KICUKIRO </t>
  </si>
  <si>
    <t xml:space="preserve">Total </t>
  </si>
  <si>
    <t>ANUUALCASSES RECEIVED ANNUAL CASES</t>
  </si>
  <si>
    <t>FORWARDED JUNE 2020</t>
  </si>
  <si>
    <t>ANNUAL CASES PROCESSED BY</t>
  </si>
  <si>
    <t>Abunzi achievements by districts in 2020</t>
  </si>
  <si>
    <t>MINUJUST ANNUAL REPORT</t>
  </si>
  <si>
    <t>PUBLIC SERVANTS’ DATA FOR NISR’s BIENNIAL NATIONAL GENDER STATISTICS REPORT 2024</t>
  </si>
  <si>
    <t>Sex</t>
  </si>
  <si>
    <t>Average wages by Sub-category (Net) in Rwf</t>
  </si>
  <si>
    <t>Average Wages in Civil Service by Sex</t>
  </si>
  <si>
    <t>IPPIS DATA, December 2023</t>
  </si>
  <si>
    <t>MIFOTRA Statistics 2023</t>
  </si>
  <si>
    <t>Males</t>
  </si>
  <si>
    <t>Females</t>
  </si>
  <si>
    <t>Count</t>
  </si>
  <si>
    <t xml:space="preserve">Abayobozi Bakuru (Top Managers) </t>
  </si>
  <si>
    <t>Abagenzuzi /inspectors</t>
  </si>
  <si>
    <t xml:space="preserve">Abashinjacyaha ku rw’Igihugu </t>
  </si>
  <si>
    <t>Abashinjacyaha bayobora  Ubushinjacyaha ku rwego Rwisumbuye, nábayobozi bámashami   yihariye bari ku rwego  rumwe</t>
  </si>
  <si>
    <t>Abashinjacyaha bo ku rwego  Rwisumbuye</t>
  </si>
  <si>
    <t>Abashinjacyaha bo rwego  rw’Ibanze</t>
  </si>
  <si>
    <t xml:space="preserve">Abafasha b’Ubushinjacyaha </t>
  </si>
  <si>
    <t>Abandi bakozi bunganira  ubushinjacyaha bukuru (supporting Staffs)</t>
  </si>
  <si>
    <t>Source: NPPA, Annual report 2020/21</t>
  </si>
  <si>
    <t>1. ABAKOZI B’UBUSHINJACYAHA BUKURU: NPPA</t>
  </si>
  <si>
    <t>LEGISLATORS</t>
  </si>
  <si>
    <t>DEPUTIES</t>
  </si>
  <si>
    <t>SENETORS</t>
  </si>
  <si>
    <t>NA</t>
  </si>
  <si>
    <t>Mayor</t>
  </si>
  <si>
    <t> 33</t>
  </si>
  <si>
    <t> 67</t>
  </si>
  <si>
    <t>Sector Executive Secretary</t>
  </si>
  <si>
    <t>Cell Executive Secretary</t>
  </si>
  <si>
    <t>MiNALOC, Administrative data  2023</t>
  </si>
  <si>
    <t>District consultative Council</t>
  </si>
  <si>
    <t>Sector consultative Council</t>
  </si>
  <si>
    <t> 48</t>
  </si>
  <si>
    <t> 52</t>
  </si>
  <si>
    <t>Cell consultative Council</t>
  </si>
  <si>
    <t xml:space="preserve">Total members of villages committees </t>
  </si>
  <si>
    <t>Council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</si>
</sst>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_-;\-* #,##0_-;_-* &quot;-&quot;_-;_-@_-"/>
    <numFmt numFmtId="165" formatCode="0.0%"/>
    <numFmt numFmtId="166" formatCode="0.0"/>
  </numFmts>
  <fonts count="22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b/>
      <sz val="12"/>
      <color rgb="FF000000"/>
      <name val="Calibri"/>
      <family val="2"/>
    </font>
    <font>
      <sz val="12"/>
      <color rgb="FF000000"/>
      <name val="Calibri"/>
      <family val="2"/>
    </font>
    <font>
      <b/>
      <i/>
      <sz val="11"/>
      <color theme="1"/>
      <name val="Aptos Narrow"/>
      <family val="2"/>
      <scheme val="minor"/>
    </font>
    <font>
      <b/>
      <sz val="10"/>
      <color theme="1"/>
      <name val="Calibri"/>
      <family val="2"/>
    </font>
    <font>
      <sz val="10"/>
      <color theme="1"/>
      <name val="Calibri"/>
      <family val="2"/>
    </font>
    <font>
      <b/>
      <sz val="14"/>
      <color theme="1"/>
      <name val="Aptos Narrow"/>
      <family val="2"/>
      <scheme val="minor"/>
    </font>
    <font>
      <sz val="10"/>
      <color theme="1"/>
      <name val="Aptos Narrow"/>
      <family val="2"/>
      <scheme val="minor"/>
    </font>
    <font>
      <sz val="9"/>
      <color theme="1"/>
      <name val="Aptos Narrow"/>
      <family val="2"/>
      <scheme val="minor"/>
    </font>
    <font>
      <b/>
      <sz val="12"/>
      <color theme="1"/>
      <name val="Times New Roman"/>
      <family val="1"/>
    </font>
    <font>
      <b/>
      <sz val="12"/>
      <color theme="1"/>
      <name val="Aptos Narrow"/>
      <family val="2"/>
      <scheme val="minor"/>
    </font>
    <font>
      <sz val="12"/>
      <color theme="1"/>
      <name val="Times New Roman"/>
      <family val="1"/>
    </font>
    <font>
      <sz val="12"/>
      <color theme="1"/>
      <name val="Aptos Narrow"/>
      <family val="2"/>
      <scheme val="minor"/>
    </font>
    <font>
      <sz val="11"/>
      <color rgb="FF0563C1"/>
      <name val="Calibri"/>
      <family val="2"/>
    </font>
    <font>
      <b/>
      <sz val="11"/>
      <name val="Times New Roman"/>
      <family val="1"/>
    </font>
    <font>
      <b/>
      <sz val="12"/>
      <color rgb="FF000000"/>
      <name val="Times New Roman"/>
      <family val="1"/>
    </font>
    <font>
      <sz val="11"/>
      <name val="Times New Roman"/>
      <family val="1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sz val="12"/>
      <color theme="1"/>
      <name val="Calibri"/>
      <family val="2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rgb="FFFFFFFF"/>
        <bgColor indexed="64"/>
      </patternFill>
    </fill>
  </fills>
  <borders count="33">
    <border>
      <left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/>
      <right style="medium">
        <color rgb="FF000000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/>
      <top style="medium">
        <color rgb="FF000000"/>
      </top>
      <bottom/>
      <diagonal/>
    </border>
  </borders>
  <cellStyleXfs count="3">
    <xf numFmtId="0" fontId="0" fillId="0" borderId="0"/>
    <xf numFmtId="16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39">
    <xf numFmtId="0" fontId="0" fillId="0" borderId="0" xfId="0"/>
    <xf numFmtId="0" fontId="3" fillId="0" borderId="0" xfId="0" applyFont="1" applyAlignment="1">
      <alignment horizontal="justify" vertical="center"/>
    </xf>
    <xf numFmtId="0" fontId="4" fillId="0" borderId="7" xfId="0" applyFont="1" applyBorder="1" applyAlignment="1">
      <alignment horizontal="justify" vertical="center" wrapText="1"/>
    </xf>
    <xf numFmtId="0" fontId="4" fillId="0" borderId="8" xfId="0" applyFont="1" applyBorder="1" applyAlignment="1">
      <alignment horizontal="justify" vertical="center" wrapText="1"/>
    </xf>
    <xf numFmtId="0" fontId="4" fillId="0" borderId="9" xfId="0" applyFont="1" applyBorder="1" applyAlignment="1">
      <alignment horizontal="justify" vertical="center" wrapText="1"/>
    </xf>
    <xf numFmtId="0" fontId="3" fillId="0" borderId="10" xfId="0" applyFont="1" applyBorder="1" applyAlignment="1">
      <alignment horizontal="justify" vertical="center" wrapText="1"/>
    </xf>
    <xf numFmtId="0" fontId="3" fillId="0" borderId="0" xfId="0" applyFont="1" applyAlignment="1">
      <alignment horizontal="justify" vertical="center" wrapText="1"/>
    </xf>
    <xf numFmtId="0" fontId="2" fillId="0" borderId="6" xfId="0" applyFont="1" applyBorder="1"/>
    <xf numFmtId="0" fontId="2" fillId="0" borderId="0" xfId="0" applyFont="1"/>
    <xf numFmtId="0" fontId="6" fillId="0" borderId="0" xfId="0" applyFont="1" applyAlignment="1">
      <alignment vertical="center"/>
    </xf>
    <xf numFmtId="0" fontId="6" fillId="0" borderId="6" xfId="0" applyFont="1" applyBorder="1" applyAlignment="1">
      <alignment vertical="center"/>
    </xf>
    <xf numFmtId="0" fontId="0" fillId="0" borderId="6" xfId="0" applyBorder="1"/>
    <xf numFmtId="0" fontId="2" fillId="0" borderId="6" xfId="0" applyFont="1" applyBorder="1" applyAlignment="1">
      <alignment horizontal="right"/>
    </xf>
    <xf numFmtId="0" fontId="0" fillId="0" borderId="6" xfId="0" applyBorder="1" applyAlignment="1">
      <alignment vertical="center" wrapText="1"/>
    </xf>
    <xf numFmtId="164" fontId="0" fillId="0" borderId="6" xfId="1" applyFont="1" applyBorder="1" applyAlignment="1">
      <alignment horizontal="right" vertical="center"/>
    </xf>
    <xf numFmtId="0" fontId="2" fillId="0" borderId="6" xfId="0" applyFont="1" applyBorder="1" applyAlignment="1">
      <alignment vertical="center" wrapText="1"/>
    </xf>
    <xf numFmtId="164" fontId="2" fillId="0" borderId="6" xfId="1" applyFont="1" applyBorder="1" applyAlignment="1">
      <alignment horizontal="right" vertical="center"/>
    </xf>
    <xf numFmtId="0" fontId="7" fillId="0" borderId="0" xfId="0" applyFont="1"/>
    <xf numFmtId="165" fontId="0" fillId="0" borderId="6" xfId="2" applyNumberFormat="1" applyFont="1" applyBorder="1" applyAlignment="1">
      <alignment horizontal="right" vertical="center"/>
    </xf>
    <xf numFmtId="165" fontId="2" fillId="0" borderId="6" xfId="2" applyNumberFormat="1" applyFont="1" applyBorder="1" applyAlignment="1">
      <alignment horizontal="right" vertical="center"/>
    </xf>
    <xf numFmtId="0" fontId="8" fillId="0" borderId="6" xfId="0" applyFont="1" applyBorder="1"/>
    <xf numFmtId="0" fontId="8" fillId="0" borderId="6" xfId="0" applyFont="1" applyBorder="1" applyAlignment="1">
      <alignment wrapText="1"/>
    </xf>
    <xf numFmtId="0" fontId="9" fillId="0" borderId="6" xfId="0" applyFont="1" applyBorder="1"/>
    <xf numFmtId="0" fontId="9" fillId="2" borderId="6" xfId="0" applyFont="1" applyFill="1" applyBorder="1"/>
    <xf numFmtId="9" fontId="0" fillId="0" borderId="6" xfId="0" applyNumberFormat="1" applyBorder="1"/>
    <xf numFmtId="0" fontId="10" fillId="0" borderId="0" xfId="0" applyFont="1"/>
    <xf numFmtId="0" fontId="11" fillId="0" borderId="0" xfId="0" applyFont="1" applyAlignment="1">
      <alignment vertical="center"/>
    </xf>
    <xf numFmtId="0" fontId="11" fillId="0" borderId="13" xfId="0" applyFont="1" applyBorder="1" applyAlignment="1">
      <alignment vertical="top" wrapText="1"/>
    </xf>
    <xf numFmtId="0" fontId="11" fillId="0" borderId="6" xfId="0" applyFont="1" applyBorder="1" applyAlignment="1">
      <alignment vertical="top" wrapText="1"/>
    </xf>
    <xf numFmtId="0" fontId="11" fillId="0" borderId="14" xfId="0" applyFont="1" applyBorder="1" applyAlignment="1">
      <alignment vertical="top" wrapText="1"/>
    </xf>
    <xf numFmtId="0" fontId="11" fillId="0" borderId="15" xfId="0" applyFont="1" applyBorder="1" applyAlignment="1">
      <alignment vertical="top" wrapText="1"/>
    </xf>
    <xf numFmtId="0" fontId="11" fillId="0" borderId="16" xfId="0" applyFont="1" applyBorder="1" applyAlignment="1">
      <alignment vertical="top" wrapText="1"/>
    </xf>
    <xf numFmtId="166" fontId="11" fillId="0" borderId="17" xfId="0" applyNumberFormat="1" applyFont="1" applyBorder="1" applyAlignment="1">
      <alignment vertical="center" wrapText="1"/>
    </xf>
    <xf numFmtId="166" fontId="2" fillId="0" borderId="17" xfId="0" applyNumberFormat="1" applyFont="1" applyBorder="1" applyAlignment="1">
      <alignment vertical="center"/>
    </xf>
    <xf numFmtId="0" fontId="13" fillId="0" borderId="15" xfId="0" applyFont="1" applyBorder="1" applyAlignment="1">
      <alignment vertical="top" wrapText="1"/>
    </xf>
    <xf numFmtId="0" fontId="13" fillId="0" borderId="14" xfId="0" applyFont="1" applyBorder="1" applyAlignment="1">
      <alignment vertical="top" wrapText="1"/>
    </xf>
    <xf numFmtId="0" fontId="14" fillId="0" borderId="15" xfId="0" applyFont="1" applyBorder="1" applyAlignment="1">
      <alignment vertical="top" wrapText="1"/>
    </xf>
    <xf numFmtId="166" fontId="11" fillId="0" borderId="6" xfId="0" applyNumberFormat="1" applyFont="1" applyBorder="1" applyAlignment="1">
      <alignment vertical="center" wrapText="1"/>
    </xf>
    <xf numFmtId="166" fontId="2" fillId="0" borderId="6" xfId="0" applyNumberFormat="1" applyFont="1" applyBorder="1" applyAlignment="1">
      <alignment vertical="center"/>
    </xf>
    <xf numFmtId="3" fontId="14" fillId="0" borderId="15" xfId="0" applyNumberFormat="1" applyFont="1" applyBorder="1" applyAlignment="1">
      <alignment vertical="top" wrapText="1"/>
    </xf>
    <xf numFmtId="0" fontId="0" fillId="0" borderId="0" xfId="0" applyAlignment="1">
      <alignment vertical="center"/>
    </xf>
    <xf numFmtId="0" fontId="8" fillId="0" borderId="0" xfId="0" applyFont="1"/>
    <xf numFmtId="3" fontId="0" fillId="0" borderId="6" xfId="0" applyNumberFormat="1" applyBorder="1"/>
    <xf numFmtId="3" fontId="2" fillId="0" borderId="6" xfId="0" applyNumberFormat="1" applyFont="1" applyBorder="1"/>
    <xf numFmtId="0" fontId="0" fillId="0" borderId="18" xfId="0" applyBorder="1"/>
    <xf numFmtId="0" fontId="17" fillId="3" borderId="14" xfId="0" applyFont="1" applyFill="1" applyBorder="1" applyAlignment="1">
      <alignment horizontal="center" vertical="center" wrapText="1"/>
    </xf>
    <xf numFmtId="0" fontId="17" fillId="3" borderId="15" xfId="0" applyFont="1" applyFill="1" applyBorder="1" applyAlignment="1">
      <alignment horizontal="center" vertical="center" wrapText="1"/>
    </xf>
    <xf numFmtId="0" fontId="18" fillId="0" borderId="15" xfId="0" applyFont="1" applyBorder="1" applyAlignment="1">
      <alignment vertical="center" wrapText="1"/>
    </xf>
    <xf numFmtId="4" fontId="16" fillId="0" borderId="15" xfId="0" applyNumberFormat="1" applyFont="1" applyBorder="1" applyAlignment="1">
      <alignment horizontal="right" vertical="center" wrapText="1"/>
    </xf>
    <xf numFmtId="0" fontId="15" fillId="0" borderId="0" xfId="0" applyFont="1" applyAlignment="1">
      <alignment vertical="center"/>
    </xf>
    <xf numFmtId="0" fontId="2" fillId="4" borderId="6" xfId="0" applyFont="1" applyFill="1" applyBorder="1"/>
    <xf numFmtId="0" fontId="0" fillId="0" borderId="6" xfId="0" applyBorder="1" applyAlignment="1">
      <alignment wrapText="1"/>
    </xf>
    <xf numFmtId="0" fontId="2" fillId="0" borderId="6" xfId="0" applyFont="1" applyBorder="1" applyAlignment="1">
      <alignment horizontal="left"/>
    </xf>
    <xf numFmtId="0" fontId="0" fillId="0" borderId="0" xfId="0" applyAlignment="1">
      <alignment vertical="top" wrapText="1"/>
    </xf>
    <xf numFmtId="0" fontId="3" fillId="0" borderId="6" xfId="0" applyFont="1" applyBorder="1" applyAlignment="1">
      <alignment horizontal="left" vertical="center"/>
    </xf>
    <xf numFmtId="0" fontId="4" fillId="0" borderId="6" xfId="0" applyFont="1" applyBorder="1" applyAlignment="1">
      <alignment horizontal="center" vertical="center"/>
    </xf>
    <xf numFmtId="1" fontId="4" fillId="0" borderId="6" xfId="0" applyNumberFormat="1" applyFont="1" applyBorder="1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22" xfId="0" applyBorder="1" applyAlignment="1">
      <alignment horizontal="center"/>
    </xf>
    <xf numFmtId="0" fontId="0" fillId="0" borderId="5" xfId="0" applyBorder="1" applyAlignment="1">
      <alignment horizontal="center"/>
    </xf>
    <xf numFmtId="0" fontId="2" fillId="0" borderId="6" xfId="0" applyFont="1" applyBorder="1" applyAlignment="1">
      <alignment horizontal="center"/>
    </xf>
    <xf numFmtId="0" fontId="4" fillId="0" borderId="1" xfId="0" applyFont="1" applyBorder="1" applyAlignment="1">
      <alignment horizontal="justify" vertical="center" wrapText="1"/>
    </xf>
    <xf numFmtId="0" fontId="4" fillId="0" borderId="7" xfId="0" applyFont="1" applyBorder="1" applyAlignment="1">
      <alignment horizontal="justify" vertical="center" wrapText="1"/>
    </xf>
    <xf numFmtId="0" fontId="4" fillId="0" borderId="2" xfId="0" applyFont="1" applyBorder="1" applyAlignment="1">
      <alignment horizontal="center" vertical="center" wrapText="1"/>
    </xf>
    <xf numFmtId="0" fontId="4" fillId="0" borderId="3" xfId="0" applyFont="1" applyBorder="1" applyAlignment="1">
      <alignment horizontal="center" vertical="center" wrapText="1"/>
    </xf>
    <xf numFmtId="0" fontId="4" fillId="0" borderId="2" xfId="0" applyFont="1" applyBorder="1" applyAlignment="1">
      <alignment vertical="center" wrapText="1"/>
    </xf>
    <xf numFmtId="0" fontId="4" fillId="0" borderId="3" xfId="0" applyFont="1" applyBorder="1" applyAlignment="1">
      <alignment vertical="center" wrapText="1"/>
    </xf>
    <xf numFmtId="0" fontId="3" fillId="0" borderId="6" xfId="0" applyFont="1" applyBorder="1" applyAlignment="1">
      <alignment horizontal="center" vertical="center" wrapText="1"/>
    </xf>
    <xf numFmtId="0" fontId="0" fillId="0" borderId="6" xfId="0" applyBorder="1" applyAlignment="1">
      <alignment horizontal="center" vertical="center" wrapText="1"/>
    </xf>
    <xf numFmtId="0" fontId="0" fillId="0" borderId="0" xfId="0" applyAlignment="1">
      <alignment vertical="top" wrapText="1"/>
    </xf>
    <xf numFmtId="0" fontId="2" fillId="0" borderId="6" xfId="0" applyFont="1" applyBorder="1" applyAlignment="1">
      <alignment horizontal="center" vertical="center" wrapText="1"/>
    </xf>
    <xf numFmtId="0" fontId="3" fillId="0" borderId="6" xfId="0" applyFont="1" applyBorder="1" applyAlignment="1">
      <alignment horizontal="left" vertical="center" wrapText="1"/>
    </xf>
    <xf numFmtId="0" fontId="2" fillId="0" borderId="6" xfId="0" applyFont="1" applyBorder="1" applyAlignment="1">
      <alignment horizontal="left" vertical="center" wrapText="1"/>
    </xf>
    <xf numFmtId="0" fontId="0" fillId="0" borderId="4" xfId="0" applyBorder="1" applyAlignment="1">
      <alignment horizontal="center" wrapText="1"/>
    </xf>
    <xf numFmtId="0" fontId="0" fillId="0" borderId="5" xfId="0" applyBorder="1" applyAlignment="1">
      <alignment horizontal="center" wrapText="1"/>
    </xf>
    <xf numFmtId="0" fontId="0" fillId="0" borderId="22" xfId="0" applyBorder="1" applyAlignment="1">
      <alignment horizontal="center" wrapText="1"/>
    </xf>
    <xf numFmtId="0" fontId="9" fillId="0" borderId="6" xfId="0" applyFont="1" applyBorder="1" applyAlignment="1">
      <alignment horizontal="left" wrapText="1"/>
    </xf>
    <xf numFmtId="0" fontId="2" fillId="4" borderId="11" xfId="0" applyFont="1" applyFill="1" applyBorder="1" applyAlignment="1">
      <alignment horizontal="center"/>
    </xf>
    <xf numFmtId="0" fontId="2" fillId="4" borderId="17" xfId="0" applyFont="1" applyFill="1" applyBorder="1" applyAlignment="1">
      <alignment horizontal="center"/>
    </xf>
    <xf numFmtId="0" fontId="2" fillId="4" borderId="4" xfId="0" applyFont="1" applyFill="1" applyBorder="1" applyAlignment="1">
      <alignment horizontal="center"/>
    </xf>
    <xf numFmtId="0" fontId="2" fillId="4" borderId="22" xfId="0" applyFont="1" applyFill="1" applyBorder="1" applyAlignment="1">
      <alignment horizontal="center"/>
    </xf>
    <xf numFmtId="0" fontId="12" fillId="0" borderId="6" xfId="0" applyFont="1" applyBorder="1" applyAlignment="1">
      <alignment horizontal="center"/>
    </xf>
    <xf numFmtId="0" fontId="11" fillId="0" borderId="6" xfId="0" applyFont="1" applyBorder="1" applyAlignment="1">
      <alignment horizontal="center" vertical="top" wrapText="1"/>
    </xf>
    <xf numFmtId="0" fontId="2" fillId="0" borderId="6" xfId="0" applyFont="1" applyBorder="1" applyAlignment="1">
      <alignment horizontal="left"/>
    </xf>
    <xf numFmtId="0" fontId="16" fillId="0" borderId="13" xfId="0" applyFont="1" applyBorder="1" applyAlignment="1">
      <alignment horizontal="center" vertical="center" wrapText="1"/>
    </xf>
    <xf numFmtId="0" fontId="16" fillId="0" borderId="19" xfId="0" applyFont="1" applyBorder="1" applyAlignment="1">
      <alignment horizontal="center" vertical="center" wrapText="1"/>
    </xf>
    <xf numFmtId="0" fontId="16" fillId="0" borderId="20" xfId="0" applyFont="1" applyBorder="1" applyAlignment="1">
      <alignment horizontal="center" vertical="center" wrapText="1"/>
    </xf>
    <xf numFmtId="0" fontId="18" fillId="0" borderId="21" xfId="0" applyFont="1" applyBorder="1" applyAlignment="1">
      <alignment vertical="center" wrapText="1"/>
    </xf>
    <xf numFmtId="0" fontId="18" fillId="0" borderId="14" xfId="0" applyFont="1" applyBorder="1" applyAlignment="1">
      <alignment vertical="center" wrapText="1"/>
    </xf>
    <xf numFmtId="0" fontId="19" fillId="0" borderId="0" xfId="0" applyFont="1"/>
    <xf numFmtId="0" fontId="4" fillId="0" borderId="0" xfId="0" applyFont="1" applyBorder="1" applyAlignment="1">
      <alignment vertical="center"/>
    </xf>
    <xf numFmtId="0" fontId="4" fillId="0" borderId="6" xfId="0" applyFont="1" applyBorder="1" applyAlignment="1">
      <alignment horizontal="left" vertical="center"/>
    </xf>
    <xf numFmtId="1" fontId="4" fillId="0" borderId="6" xfId="0" applyNumberFormat="1" applyFont="1" applyBorder="1" applyAlignment="1">
      <alignment horizontal="left" vertical="center"/>
    </xf>
    <xf numFmtId="0" fontId="4" fillId="0" borderId="6" xfId="0" applyFont="1" applyBorder="1" applyAlignment="1">
      <alignment horizontal="left" vertical="center" wrapText="1"/>
    </xf>
    <xf numFmtId="0" fontId="20" fillId="0" borderId="6" xfId="0" applyFont="1" applyBorder="1" applyAlignment="1">
      <alignment horizontal="left" vertical="top" wrapText="1"/>
    </xf>
    <xf numFmtId="0" fontId="0" fillId="0" borderId="6" xfId="0" applyBorder="1" applyAlignment="1">
      <alignment horizontal="left" vertical="top" wrapText="1"/>
    </xf>
    <xf numFmtId="1" fontId="21" fillId="0" borderId="6" xfId="0" applyNumberFormat="1" applyFont="1" applyBorder="1" applyAlignment="1">
      <alignment horizontal="left" vertical="top" wrapText="1"/>
    </xf>
    <xf numFmtId="0" fontId="20" fillId="0" borderId="6" xfId="0" applyFont="1" applyBorder="1" applyAlignment="1">
      <alignment horizontal="left" vertical="top"/>
    </xf>
    <xf numFmtId="1" fontId="21" fillId="0" borderId="6" xfId="0" applyNumberFormat="1" applyFont="1" applyBorder="1" applyAlignment="1">
      <alignment horizontal="left" vertical="top"/>
    </xf>
    <xf numFmtId="0" fontId="0" fillId="0" borderId="0" xfId="0" applyAlignment="1">
      <alignment horizontal="left" indent="1"/>
    </xf>
    <xf numFmtId="0" fontId="3" fillId="0" borderId="21" xfId="0" applyFont="1" applyBorder="1" applyAlignment="1">
      <alignment horizontal="center" vertical="center"/>
    </xf>
    <xf numFmtId="0" fontId="3" fillId="0" borderId="14" xfId="0" applyFont="1" applyBorder="1" applyAlignment="1">
      <alignment horizontal="center" vertical="center"/>
    </xf>
    <xf numFmtId="0" fontId="3" fillId="0" borderId="21" xfId="0" applyFont="1" applyBorder="1" applyAlignment="1">
      <alignment horizontal="center" vertical="center" wrapText="1"/>
    </xf>
    <xf numFmtId="0" fontId="3" fillId="0" borderId="14" xfId="0" applyFont="1" applyBorder="1" applyAlignment="1">
      <alignment horizontal="center" vertical="center" wrapText="1"/>
    </xf>
    <xf numFmtId="0" fontId="20" fillId="0" borderId="23" xfId="0" applyFont="1" applyBorder="1"/>
    <xf numFmtId="0" fontId="20" fillId="0" borderId="23" xfId="0" applyFont="1" applyBorder="1" applyAlignment="1">
      <alignment horizontal="left"/>
    </xf>
    <xf numFmtId="0" fontId="21" fillId="0" borderId="23" xfId="0" applyFont="1" applyBorder="1" applyAlignment="1">
      <alignment horizontal="left" vertical="center"/>
    </xf>
    <xf numFmtId="0" fontId="21" fillId="0" borderId="24" xfId="0" applyFont="1" applyBorder="1" applyAlignment="1">
      <alignment horizontal="left" vertical="center"/>
    </xf>
    <xf numFmtId="0" fontId="4" fillId="0" borderId="20" xfId="0" applyFont="1" applyBorder="1" applyAlignment="1">
      <alignment horizontal="left" vertical="center"/>
    </xf>
    <xf numFmtId="0" fontId="4" fillId="0" borderId="15" xfId="0" applyFont="1" applyBorder="1" applyAlignment="1">
      <alignment horizontal="left" vertical="center"/>
    </xf>
    <xf numFmtId="1" fontId="4" fillId="0" borderId="20" xfId="0" applyNumberFormat="1" applyFont="1" applyBorder="1" applyAlignment="1">
      <alignment horizontal="left" vertical="center"/>
    </xf>
    <xf numFmtId="1" fontId="4" fillId="5" borderId="20" xfId="0" applyNumberFormat="1" applyFont="1" applyFill="1" applyBorder="1" applyAlignment="1">
      <alignment horizontal="left" vertical="center"/>
    </xf>
    <xf numFmtId="1" fontId="4" fillId="0" borderId="15" xfId="0" applyNumberFormat="1" applyFont="1" applyBorder="1" applyAlignment="1">
      <alignment horizontal="left" vertical="center"/>
    </xf>
    <xf numFmtId="1" fontId="4" fillId="5" borderId="15" xfId="0" applyNumberFormat="1" applyFont="1" applyFill="1" applyBorder="1" applyAlignment="1">
      <alignment horizontal="left" vertical="center"/>
    </xf>
    <xf numFmtId="1" fontId="4" fillId="0" borderId="0" xfId="0" applyNumberFormat="1" applyFont="1" applyBorder="1" applyAlignment="1">
      <alignment horizontal="left" vertical="center"/>
    </xf>
    <xf numFmtId="1" fontId="4" fillId="0" borderId="14" xfId="0" applyNumberFormat="1" applyFont="1" applyBorder="1" applyAlignment="1">
      <alignment horizontal="left" vertical="center"/>
    </xf>
    <xf numFmtId="0" fontId="4" fillId="0" borderId="12" xfId="0" applyFont="1" applyBorder="1" applyAlignment="1">
      <alignment horizontal="justify" vertical="center" wrapText="1"/>
    </xf>
    <xf numFmtId="0" fontId="4" fillId="0" borderId="10" xfId="0" applyFont="1" applyBorder="1" applyAlignment="1">
      <alignment horizontal="justify" vertical="center" wrapText="1"/>
    </xf>
    <xf numFmtId="0" fontId="4" fillId="0" borderId="0" xfId="0" applyFont="1" applyBorder="1" applyAlignment="1">
      <alignment horizontal="left" vertical="center" wrapText="1"/>
    </xf>
    <xf numFmtId="0" fontId="4" fillId="0" borderId="0" xfId="0" applyFont="1" applyBorder="1" applyAlignment="1">
      <alignment horizontal="justify" vertical="center" wrapText="1"/>
    </xf>
    <xf numFmtId="0" fontId="4" fillId="0" borderId="25" xfId="0" applyFont="1" applyBorder="1" applyAlignment="1">
      <alignment horizontal="justify" vertical="center" wrapText="1"/>
    </xf>
    <xf numFmtId="0" fontId="4" fillId="0" borderId="26" xfId="0" applyFont="1" applyBorder="1" applyAlignment="1">
      <alignment horizontal="justify" vertical="center" wrapText="1"/>
    </xf>
    <xf numFmtId="0" fontId="4" fillId="0" borderId="19" xfId="0" applyFont="1" applyBorder="1" applyAlignment="1">
      <alignment horizontal="justify" vertical="center" wrapText="1"/>
    </xf>
    <xf numFmtId="0" fontId="5" fillId="0" borderId="27" xfId="0" applyFont="1" applyBorder="1"/>
    <xf numFmtId="0" fontId="5" fillId="0" borderId="28" xfId="0" applyFont="1" applyBorder="1"/>
    <xf numFmtId="0" fontId="2" fillId="0" borderId="13" xfId="0" applyFont="1" applyBorder="1" applyAlignment="1">
      <alignment horizontal="left"/>
    </xf>
    <xf numFmtId="0" fontId="2" fillId="0" borderId="20" xfId="0" applyFont="1" applyBorder="1" applyAlignment="1">
      <alignment horizontal="left"/>
    </xf>
    <xf numFmtId="0" fontId="3" fillId="0" borderId="18" xfId="0" applyFont="1" applyBorder="1" applyAlignment="1">
      <alignment horizontal="justify" vertical="center" wrapText="1"/>
    </xf>
    <xf numFmtId="0" fontId="2" fillId="0" borderId="29" xfId="0" applyFont="1" applyBorder="1" applyAlignment="1">
      <alignment horizontal="left"/>
    </xf>
    <xf numFmtId="0" fontId="2" fillId="0" borderId="28" xfId="0" applyFont="1" applyBorder="1" applyAlignment="1">
      <alignment horizontal="left"/>
    </xf>
    <xf numFmtId="0" fontId="2" fillId="0" borderId="23" xfId="0" applyFont="1" applyBorder="1"/>
    <xf numFmtId="0" fontId="2" fillId="0" borderId="30" xfId="0" applyFont="1" applyBorder="1"/>
    <xf numFmtId="0" fontId="5" fillId="0" borderId="23" xfId="0" applyFont="1" applyBorder="1"/>
    <xf numFmtId="0" fontId="5" fillId="0" borderId="18" xfId="0" applyFont="1" applyBorder="1"/>
    <xf numFmtId="0" fontId="2" fillId="0" borderId="0" xfId="0" applyFont="1" applyBorder="1"/>
    <xf numFmtId="0" fontId="5" fillId="0" borderId="31" xfId="0" applyFont="1" applyBorder="1"/>
    <xf numFmtId="0" fontId="4" fillId="0" borderId="32" xfId="0" applyFont="1" applyBorder="1" applyAlignment="1">
      <alignment vertical="center" wrapText="1"/>
    </xf>
    <xf numFmtId="0" fontId="4" fillId="0" borderId="23" xfId="0" applyFont="1" applyBorder="1" applyAlignment="1">
      <alignment horizontal="justify" vertical="center" wrapText="1"/>
    </xf>
  </cellXfs>
  <cellStyles count="3">
    <cellStyle name="Comma [0]" xfId="1" builtinId="6"/>
    <cellStyle name="Normal" xfId="0" builtinId="0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17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593067</xdr:colOff>
      <xdr:row>10</xdr:row>
      <xdr:rowOff>17971</xdr:rowOff>
    </xdr:from>
    <xdr:to>
      <xdr:col>29</xdr:col>
      <xdr:colOff>125802</xdr:colOff>
      <xdr:row>159</xdr:row>
      <xdr:rowOff>35943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694F72-3FCA-38F0-EAD2-6BD61F2743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3067" y="1994858"/>
          <a:ext cx="17252829" cy="29473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F7198C-A62E-4006-8EFA-0BB4DBD4CCF3}">
  <dimension ref="B2:L11"/>
  <sheetViews>
    <sheetView tabSelected="1" workbookViewId="0">
      <selection activeCell="K14" sqref="K14"/>
    </sheetView>
  </sheetViews>
  <sheetFormatPr defaultRowHeight="15" x14ac:dyDescent="0.25"/>
  <cols>
    <col min="3" max="3" width="5.7109375" customWidth="1"/>
    <col min="4" max="4" width="8.42578125" customWidth="1"/>
    <col min="5" max="5" width="5.28515625" customWidth="1"/>
    <col min="6" max="6" width="8" customWidth="1"/>
    <col min="7" max="7" width="5.42578125" customWidth="1"/>
    <col min="8" max="8" width="7.85546875" customWidth="1"/>
    <col min="9" max="9" width="6.42578125" customWidth="1"/>
  </cols>
  <sheetData>
    <row r="2" spans="2:12" x14ac:dyDescent="0.25">
      <c r="B2" t="s">
        <v>0</v>
      </c>
    </row>
    <row r="4" spans="2:12" ht="16.5" thickBot="1" x14ac:dyDescent="0.3">
      <c r="B4" t="s">
        <v>1</v>
      </c>
      <c r="C4" s="1"/>
    </row>
    <row r="5" spans="2:12" ht="16.5" thickBot="1" x14ac:dyDescent="0.3">
      <c r="B5" s="62" t="s">
        <v>2</v>
      </c>
      <c r="C5" s="64" t="s">
        <v>3</v>
      </c>
      <c r="D5" s="65"/>
      <c r="E5" s="66" t="s">
        <v>4</v>
      </c>
      <c r="F5" s="67"/>
      <c r="G5" s="66" t="s">
        <v>5</v>
      </c>
      <c r="H5" s="137"/>
      <c r="I5" s="126" t="s">
        <v>12</v>
      </c>
      <c r="J5" s="127"/>
      <c r="K5" s="129" t="s">
        <v>12</v>
      </c>
      <c r="L5" s="130"/>
    </row>
    <row r="6" spans="2:12" ht="16.5" thickBot="1" x14ac:dyDescent="0.3">
      <c r="B6" s="63"/>
      <c r="C6" s="3" t="s">
        <v>6</v>
      </c>
      <c r="D6" s="3" t="s">
        <v>7</v>
      </c>
      <c r="E6" s="3" t="s">
        <v>6</v>
      </c>
      <c r="F6" s="3" t="s">
        <v>7</v>
      </c>
      <c r="G6" s="4" t="s">
        <v>6</v>
      </c>
      <c r="H6" s="138" t="s">
        <v>7</v>
      </c>
      <c r="I6" s="5" t="s">
        <v>6</v>
      </c>
      <c r="J6" s="6" t="s">
        <v>7</v>
      </c>
      <c r="K6" s="128" t="s">
        <v>6</v>
      </c>
      <c r="L6" s="128" t="s">
        <v>7</v>
      </c>
    </row>
    <row r="7" spans="2:12" ht="16.5" thickBot="1" x14ac:dyDescent="0.3">
      <c r="B7" s="2" t="s">
        <v>8</v>
      </c>
      <c r="C7" s="3">
        <v>0</v>
      </c>
      <c r="D7" s="3">
        <v>1</v>
      </c>
      <c r="E7" s="3">
        <v>1</v>
      </c>
      <c r="F7" s="3">
        <v>1</v>
      </c>
      <c r="G7" s="3">
        <v>1</v>
      </c>
      <c r="H7" s="4">
        <v>0</v>
      </c>
      <c r="I7" s="131">
        <v>2</v>
      </c>
      <c r="J7" s="131">
        <v>2</v>
      </c>
      <c r="K7" s="133">
        <v>50</v>
      </c>
      <c r="L7" s="133">
        <v>50</v>
      </c>
    </row>
    <row r="8" spans="2:12" ht="16.5" thickBot="1" x14ac:dyDescent="0.3">
      <c r="B8" s="2" t="s">
        <v>9</v>
      </c>
      <c r="C8" s="3">
        <v>4</v>
      </c>
      <c r="D8" s="3">
        <v>1</v>
      </c>
      <c r="E8" s="3">
        <v>1</v>
      </c>
      <c r="F8" s="3">
        <v>4</v>
      </c>
      <c r="G8" s="3">
        <v>4</v>
      </c>
      <c r="H8" s="4">
        <v>1</v>
      </c>
      <c r="I8" s="131">
        <v>9</v>
      </c>
      <c r="J8" s="135">
        <v>5</v>
      </c>
      <c r="K8" s="133">
        <v>64</v>
      </c>
      <c r="L8" s="133">
        <v>36</v>
      </c>
    </row>
    <row r="9" spans="2:12" ht="16.5" thickBot="1" x14ac:dyDescent="0.3">
      <c r="B9" s="117" t="s">
        <v>10</v>
      </c>
      <c r="C9" s="118">
        <v>4</v>
      </c>
      <c r="D9" s="118">
        <v>1</v>
      </c>
      <c r="E9" s="118">
        <v>4</v>
      </c>
      <c r="F9" s="118">
        <v>1</v>
      </c>
      <c r="G9" s="118">
        <v>0</v>
      </c>
      <c r="H9" s="120">
        <v>5</v>
      </c>
      <c r="I9" s="131">
        <v>8</v>
      </c>
      <c r="J9" s="131">
        <v>7</v>
      </c>
      <c r="K9" s="136">
        <v>53</v>
      </c>
      <c r="L9" s="134">
        <v>47</v>
      </c>
    </row>
    <row r="10" spans="2:12" ht="16.5" thickBot="1" x14ac:dyDescent="0.3">
      <c r="B10" s="121" t="s">
        <v>11</v>
      </c>
      <c r="C10" s="122">
        <v>27</v>
      </c>
      <c r="D10" s="122">
        <v>3</v>
      </c>
      <c r="E10" s="122">
        <v>19</v>
      </c>
      <c r="F10" s="122">
        <v>11</v>
      </c>
      <c r="G10" s="122">
        <v>11</v>
      </c>
      <c r="H10" s="123">
        <v>19</v>
      </c>
      <c r="I10" s="131">
        <v>57</v>
      </c>
      <c r="J10" s="132">
        <v>33</v>
      </c>
      <c r="K10" s="124">
        <v>63</v>
      </c>
      <c r="L10" s="125">
        <v>37</v>
      </c>
    </row>
    <row r="11" spans="2:12" ht="15.75" x14ac:dyDescent="0.25">
      <c r="B11" s="119" t="s">
        <v>14</v>
      </c>
      <c r="C11" s="119"/>
      <c r="D11" s="119"/>
      <c r="E11" s="119"/>
      <c r="F11" s="119"/>
      <c r="G11" s="119"/>
    </row>
  </sheetData>
  <mergeCells count="7">
    <mergeCell ref="I5:J5"/>
    <mergeCell ref="K5:L5"/>
    <mergeCell ref="B11:G11"/>
    <mergeCell ref="B5:B6"/>
    <mergeCell ref="C5:D5"/>
    <mergeCell ref="E5:F5"/>
    <mergeCell ref="G5:H5"/>
  </mergeCells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3B5D16-3AB5-41DB-A7C7-E421ABBFFD52}">
  <dimension ref="D3:V12"/>
  <sheetViews>
    <sheetView topLeftCell="E4" workbookViewId="0">
      <selection activeCell="P4" sqref="P4:U12"/>
    </sheetView>
  </sheetViews>
  <sheetFormatPr defaultRowHeight="15" x14ac:dyDescent="0.25"/>
  <cols>
    <col min="3" max="3" width="2.5703125" customWidth="1"/>
    <col min="4" max="4" width="34.5703125" bestFit="1" customWidth="1"/>
    <col min="5" max="12" width="3.28515625" bestFit="1" customWidth="1"/>
    <col min="13" max="14" width="3.85546875" bestFit="1" customWidth="1"/>
    <col min="16" max="16" width="30.42578125" customWidth="1"/>
    <col min="17" max="17" width="11.140625" customWidth="1"/>
  </cols>
  <sheetData>
    <row r="3" spans="4:22" ht="15.75" thickBot="1" x14ac:dyDescent="0.3"/>
    <row r="4" spans="4:22" ht="16.5" thickBot="1" x14ac:dyDescent="0.3">
      <c r="D4" s="95" t="s">
        <v>2</v>
      </c>
      <c r="E4" s="95">
        <v>2014</v>
      </c>
      <c r="F4" s="96"/>
      <c r="G4" s="97">
        <v>2016</v>
      </c>
      <c r="H4" s="96"/>
      <c r="I4" s="97">
        <v>2018</v>
      </c>
      <c r="J4" s="96"/>
      <c r="K4" s="97">
        <v>2021</v>
      </c>
      <c r="L4" s="96"/>
      <c r="M4" s="97">
        <v>2023</v>
      </c>
      <c r="N4" s="96"/>
      <c r="P4" s="105" t="s">
        <v>138</v>
      </c>
      <c r="Q4" s="106" t="s">
        <v>104</v>
      </c>
      <c r="R4" s="107">
        <v>2016</v>
      </c>
      <c r="S4" s="107">
        <v>2018</v>
      </c>
      <c r="T4" s="107">
        <v>2021</v>
      </c>
      <c r="U4" s="108">
        <v>2023</v>
      </c>
    </row>
    <row r="5" spans="4:22" ht="16.5" thickBot="1" x14ac:dyDescent="0.3">
      <c r="D5" s="96"/>
      <c r="E5" s="98" t="s">
        <v>33</v>
      </c>
      <c r="F5" s="99" t="s">
        <v>31</v>
      </c>
      <c r="G5" s="99" t="s">
        <v>33</v>
      </c>
      <c r="H5" s="99" t="s">
        <v>31</v>
      </c>
      <c r="I5" s="99" t="s">
        <v>33</v>
      </c>
      <c r="J5" s="99" t="s">
        <v>31</v>
      </c>
      <c r="K5" s="99" t="s">
        <v>33</v>
      </c>
      <c r="L5" s="99" t="s">
        <v>31</v>
      </c>
      <c r="M5" s="99" t="s">
        <v>33</v>
      </c>
      <c r="N5" s="99" t="s">
        <v>31</v>
      </c>
      <c r="P5" s="101" t="s">
        <v>132</v>
      </c>
      <c r="Q5" s="109" t="s">
        <v>18</v>
      </c>
      <c r="R5" s="111">
        <v>45.2</v>
      </c>
      <c r="S5" s="111">
        <v>45.2</v>
      </c>
      <c r="T5" s="111">
        <v>46.1</v>
      </c>
      <c r="U5" s="112">
        <v>46.1</v>
      </c>
      <c r="V5" s="100"/>
    </row>
    <row r="6" spans="4:22" ht="16.5" thickBot="1" x14ac:dyDescent="0.3">
      <c r="D6" s="92" t="s">
        <v>126</v>
      </c>
      <c r="E6" s="93">
        <v>93.3</v>
      </c>
      <c r="F6" s="93">
        <v>6.7</v>
      </c>
      <c r="G6" s="93">
        <v>83.3</v>
      </c>
      <c r="H6" s="93">
        <v>16</v>
      </c>
      <c r="I6" s="93">
        <v>73.3</v>
      </c>
      <c r="J6" s="93">
        <v>26.7</v>
      </c>
      <c r="K6" s="93">
        <v>70</v>
      </c>
      <c r="L6" s="93">
        <v>30</v>
      </c>
      <c r="M6" s="93" t="s">
        <v>128</v>
      </c>
      <c r="N6" s="93" t="s">
        <v>127</v>
      </c>
      <c r="P6" s="102"/>
      <c r="Q6" s="110" t="s">
        <v>19</v>
      </c>
      <c r="R6" s="113">
        <v>54.8</v>
      </c>
      <c r="S6" s="113">
        <v>54.8</v>
      </c>
      <c r="T6" s="113">
        <v>53.9</v>
      </c>
      <c r="U6" s="114">
        <v>53.9</v>
      </c>
      <c r="V6" s="100"/>
    </row>
    <row r="7" spans="4:22" ht="18" customHeight="1" thickBot="1" x14ac:dyDescent="0.3">
      <c r="D7" s="94" t="s">
        <v>53</v>
      </c>
      <c r="E7" s="92"/>
      <c r="F7" s="93"/>
      <c r="G7" s="93"/>
      <c r="H7" s="93"/>
      <c r="I7" s="93"/>
      <c r="J7" s="93"/>
      <c r="K7" s="93"/>
      <c r="L7" s="93"/>
      <c r="M7" s="93">
        <v>86.7</v>
      </c>
      <c r="N7" s="93">
        <v>13.3</v>
      </c>
      <c r="P7" s="101" t="s">
        <v>133</v>
      </c>
      <c r="Q7" s="110" t="s">
        <v>18</v>
      </c>
      <c r="R7" s="113">
        <v>42.7</v>
      </c>
      <c r="S7" s="113">
        <v>42.7</v>
      </c>
      <c r="T7" s="113">
        <v>48</v>
      </c>
      <c r="U7" s="114" t="s">
        <v>134</v>
      </c>
      <c r="V7" s="100"/>
    </row>
    <row r="8" spans="4:22" ht="14.25" customHeight="1" thickBot="1" x14ac:dyDescent="0.3">
      <c r="D8" s="94" t="s">
        <v>55</v>
      </c>
      <c r="E8" s="92"/>
      <c r="F8" s="93"/>
      <c r="G8" s="93"/>
      <c r="H8" s="93"/>
      <c r="I8" s="93"/>
      <c r="J8" s="93"/>
      <c r="K8" s="93"/>
      <c r="L8" s="93"/>
      <c r="M8" s="93">
        <v>79.7</v>
      </c>
      <c r="N8" s="93">
        <v>20.3</v>
      </c>
      <c r="P8" s="102"/>
      <c r="Q8" s="110" t="s">
        <v>19</v>
      </c>
      <c r="R8" s="113">
        <v>57.3</v>
      </c>
      <c r="S8" s="113">
        <v>57.3</v>
      </c>
      <c r="T8" s="113">
        <v>52</v>
      </c>
      <c r="U8" s="114" t="s">
        <v>135</v>
      </c>
      <c r="V8" s="100"/>
    </row>
    <row r="9" spans="4:22" ht="23.25" customHeight="1" thickBot="1" x14ac:dyDescent="0.3">
      <c r="D9" s="94" t="s">
        <v>129</v>
      </c>
      <c r="E9" s="93">
        <v>90</v>
      </c>
      <c r="F9" s="93">
        <v>9.1</v>
      </c>
      <c r="G9" s="93">
        <v>89</v>
      </c>
      <c r="H9" s="93">
        <v>11</v>
      </c>
      <c r="I9" s="93">
        <v>83</v>
      </c>
      <c r="J9" s="93">
        <v>17</v>
      </c>
      <c r="K9" s="93">
        <v>84</v>
      </c>
      <c r="L9" s="93">
        <v>16</v>
      </c>
      <c r="M9" s="93">
        <v>82.7</v>
      </c>
      <c r="N9" s="93">
        <v>17.3</v>
      </c>
      <c r="P9" s="101" t="s">
        <v>136</v>
      </c>
      <c r="Q9" s="110" t="s">
        <v>18</v>
      </c>
      <c r="R9" s="113">
        <v>34.5</v>
      </c>
      <c r="S9" s="115">
        <v>41.6</v>
      </c>
      <c r="T9" s="116">
        <v>47.3</v>
      </c>
      <c r="U9" s="114">
        <v>47.3</v>
      </c>
      <c r="V9" s="100"/>
    </row>
    <row r="10" spans="4:22" ht="15" customHeight="1" thickBot="1" x14ac:dyDescent="0.3">
      <c r="D10" s="94" t="s">
        <v>130</v>
      </c>
      <c r="E10" s="93">
        <v>62.3</v>
      </c>
      <c r="F10" s="93">
        <v>37.700000000000003</v>
      </c>
      <c r="G10" s="93">
        <v>65</v>
      </c>
      <c r="H10" s="93">
        <v>35</v>
      </c>
      <c r="I10" s="93">
        <v>64</v>
      </c>
      <c r="J10" s="93">
        <v>36</v>
      </c>
      <c r="K10" s="93">
        <v>64</v>
      </c>
      <c r="L10" s="93">
        <v>36</v>
      </c>
      <c r="M10" s="93">
        <v>72.3</v>
      </c>
      <c r="N10" s="93">
        <v>27.7</v>
      </c>
      <c r="P10" s="102"/>
      <c r="Q10" s="110" t="s">
        <v>19</v>
      </c>
      <c r="R10" s="113">
        <v>65.5</v>
      </c>
      <c r="S10" s="111">
        <v>58.4</v>
      </c>
      <c r="T10" s="113">
        <v>52.7</v>
      </c>
      <c r="U10" s="114">
        <v>52.7</v>
      </c>
      <c r="V10" s="100"/>
    </row>
    <row r="11" spans="4:22" ht="19.5" customHeight="1" thickBot="1" x14ac:dyDescent="0.3">
      <c r="D11" s="91" t="s">
        <v>131</v>
      </c>
      <c r="E11" s="91"/>
      <c r="F11" s="90"/>
      <c r="G11" s="90"/>
      <c r="H11" s="90"/>
      <c r="I11" s="90"/>
      <c r="J11" s="90"/>
      <c r="K11" s="90"/>
      <c r="L11" s="90"/>
      <c r="M11" s="90"/>
      <c r="N11" s="90"/>
      <c r="P11" s="103" t="s">
        <v>137</v>
      </c>
      <c r="Q11" s="110" t="s">
        <v>18</v>
      </c>
      <c r="R11" s="113"/>
      <c r="S11" s="113"/>
      <c r="T11" s="113">
        <v>39.799999999999997</v>
      </c>
      <c r="U11" s="113">
        <v>39.799999999999997</v>
      </c>
      <c r="V11" s="100"/>
    </row>
    <row r="12" spans="4:22" ht="16.5" thickBot="1" x14ac:dyDescent="0.3">
      <c r="P12" s="104"/>
      <c r="Q12" s="110" t="s">
        <v>19</v>
      </c>
      <c r="R12" s="113"/>
      <c r="S12" s="113"/>
      <c r="T12" s="113">
        <v>60.2</v>
      </c>
      <c r="U12" s="113">
        <v>60.2</v>
      </c>
      <c r="V12" s="100"/>
    </row>
  </sheetData>
  <mergeCells count="10">
    <mergeCell ref="D4:D5"/>
    <mergeCell ref="P5:P6"/>
    <mergeCell ref="P7:P8"/>
    <mergeCell ref="P9:P10"/>
    <mergeCell ref="P11:P12"/>
    <mergeCell ref="E4:F4"/>
    <mergeCell ref="G4:H4"/>
    <mergeCell ref="I4:J4"/>
    <mergeCell ref="K4:L4"/>
    <mergeCell ref="M4:N4"/>
  </mergeCell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8D6A41-F619-4859-96C3-3D22BEFBCBEE}">
  <dimension ref="B1:E6"/>
  <sheetViews>
    <sheetView workbookViewId="0">
      <selection activeCell="J4" sqref="J4"/>
    </sheetView>
  </sheetViews>
  <sheetFormatPr defaultRowHeight="15" x14ac:dyDescent="0.25"/>
  <cols>
    <col min="2" max="2" width="24.140625" customWidth="1"/>
    <col min="4" max="4" width="12.140625" customWidth="1"/>
    <col min="5" max="5" width="18.7109375" customWidth="1"/>
  </cols>
  <sheetData>
    <row r="1" spans="2:5" ht="15.75" thickBot="1" x14ac:dyDescent="0.3"/>
    <row r="2" spans="2:5" ht="42.75" customHeight="1" thickBot="1" x14ac:dyDescent="0.3">
      <c r="B2" s="85" t="s">
        <v>103</v>
      </c>
      <c r="C2" s="86"/>
      <c r="D2" s="86"/>
      <c r="E2" s="87"/>
    </row>
    <row r="3" spans="2:5" ht="95.25" thickBot="1" x14ac:dyDescent="0.3">
      <c r="B3" s="45" t="s">
        <v>24</v>
      </c>
      <c r="C3" s="46" t="s">
        <v>104</v>
      </c>
      <c r="D3" s="46" t="s">
        <v>105</v>
      </c>
      <c r="E3" s="46" t="s">
        <v>28</v>
      </c>
    </row>
    <row r="4" spans="2:5" ht="44.25" customHeight="1" thickBot="1" x14ac:dyDescent="0.3">
      <c r="B4" s="88" t="s">
        <v>106</v>
      </c>
      <c r="C4" s="47" t="s">
        <v>18</v>
      </c>
      <c r="D4" s="48">
        <v>220984.2</v>
      </c>
      <c r="E4" s="88" t="s">
        <v>107</v>
      </c>
    </row>
    <row r="5" spans="2:5" ht="15.75" thickBot="1" x14ac:dyDescent="0.3">
      <c r="B5" s="89"/>
      <c r="C5" s="47" t="s">
        <v>19</v>
      </c>
      <c r="D5" s="48">
        <v>291022.09999999998</v>
      </c>
      <c r="E5" s="89"/>
    </row>
    <row r="6" spans="2:5" x14ac:dyDescent="0.25">
      <c r="B6" s="49" t="s">
        <v>108</v>
      </c>
    </row>
  </sheetData>
  <mergeCells count="3">
    <mergeCell ref="B2:E2"/>
    <mergeCell ref="B4:B5"/>
    <mergeCell ref="E4:E5"/>
  </mergeCell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0609B3-76FB-4189-B2E3-7A6C100133C0}">
  <dimension ref="C6:W21"/>
  <sheetViews>
    <sheetView topLeftCell="A4" workbookViewId="0">
      <selection activeCell="Q15" sqref="Q15"/>
    </sheetView>
  </sheetViews>
  <sheetFormatPr defaultRowHeight="15" x14ac:dyDescent="0.25"/>
  <cols>
    <col min="3" max="3" width="14.140625" customWidth="1"/>
    <col min="4" max="13" width="3.28515625" bestFit="1" customWidth="1"/>
    <col min="14" max="14" width="3.28515625" customWidth="1"/>
    <col min="15" max="15" width="3.7109375" customWidth="1"/>
    <col min="16" max="18" width="3.28515625" bestFit="1" customWidth="1"/>
    <col min="19" max="19" width="3.28515625" customWidth="1"/>
    <col min="20" max="23" width="3.28515625" bestFit="1" customWidth="1"/>
  </cols>
  <sheetData>
    <row r="6" spans="3:23" ht="15.75" x14ac:dyDescent="0.25">
      <c r="C6" s="54" t="s">
        <v>122</v>
      </c>
      <c r="D6" s="68">
        <v>1990</v>
      </c>
      <c r="E6" s="71"/>
      <c r="F6" s="68">
        <v>1994</v>
      </c>
      <c r="G6" s="69"/>
      <c r="H6" s="68">
        <v>2001</v>
      </c>
      <c r="I6" s="69"/>
      <c r="J6" s="68">
        <v>2003</v>
      </c>
      <c r="K6" s="69"/>
      <c r="L6" s="68">
        <v>2008</v>
      </c>
      <c r="M6" s="69"/>
      <c r="N6" s="68">
        <v>2011</v>
      </c>
      <c r="O6" s="69"/>
      <c r="P6" s="68">
        <v>2013</v>
      </c>
      <c r="Q6" s="69"/>
      <c r="R6" s="68">
        <v>2018</v>
      </c>
      <c r="S6" s="69"/>
      <c r="T6" s="68">
        <v>2021</v>
      </c>
      <c r="U6" s="69"/>
      <c r="V6" s="68">
        <v>2023</v>
      </c>
      <c r="W6" s="69"/>
    </row>
    <row r="7" spans="3:23" ht="15.75" x14ac:dyDescent="0.25">
      <c r="C7" s="72" t="s">
        <v>123</v>
      </c>
      <c r="D7" s="55" t="s">
        <v>31</v>
      </c>
      <c r="E7" s="55" t="s">
        <v>33</v>
      </c>
      <c r="F7" s="55" t="s">
        <v>31</v>
      </c>
      <c r="G7" s="55" t="s">
        <v>33</v>
      </c>
      <c r="H7" s="55" t="s">
        <v>31</v>
      </c>
      <c r="I7" s="55" t="s">
        <v>33</v>
      </c>
      <c r="J7" s="55" t="s">
        <v>31</v>
      </c>
      <c r="K7" s="55" t="s">
        <v>33</v>
      </c>
      <c r="L7" s="55" t="s">
        <v>31</v>
      </c>
      <c r="M7" s="55" t="s">
        <v>33</v>
      </c>
      <c r="N7" s="55" t="s">
        <v>31</v>
      </c>
      <c r="O7" s="55" t="s">
        <v>33</v>
      </c>
      <c r="P7" s="55" t="s">
        <v>31</v>
      </c>
      <c r="Q7" s="55" t="s">
        <v>33</v>
      </c>
      <c r="R7" s="55" t="s">
        <v>31</v>
      </c>
      <c r="S7" s="55" t="s">
        <v>33</v>
      </c>
      <c r="T7" s="55" t="s">
        <v>31</v>
      </c>
      <c r="U7" s="55" t="s">
        <v>33</v>
      </c>
      <c r="V7" s="55" t="s">
        <v>31</v>
      </c>
      <c r="W7" s="55" t="s">
        <v>33</v>
      </c>
    </row>
    <row r="8" spans="3:23" ht="15.75" x14ac:dyDescent="0.25">
      <c r="C8" s="73"/>
      <c r="D8" s="56">
        <v>17.100000000000001</v>
      </c>
      <c r="E8" s="56">
        <v>82.9</v>
      </c>
      <c r="F8" s="56">
        <v>14</v>
      </c>
      <c r="G8" s="56">
        <v>86</v>
      </c>
      <c r="H8" s="56">
        <v>23</v>
      </c>
      <c r="I8" s="56">
        <v>77</v>
      </c>
      <c r="J8" s="56">
        <v>48.8</v>
      </c>
      <c r="K8" s="56">
        <v>51.2</v>
      </c>
      <c r="L8" s="56">
        <v>56.3</v>
      </c>
      <c r="M8" s="56">
        <v>43.7</v>
      </c>
      <c r="N8" s="56">
        <v>56</v>
      </c>
      <c r="O8" s="56">
        <v>44</v>
      </c>
      <c r="P8" s="56">
        <v>63.7</v>
      </c>
      <c r="Q8" s="56">
        <v>36.299999999999997</v>
      </c>
      <c r="R8" s="56">
        <v>61.3</v>
      </c>
      <c r="S8" s="56">
        <v>38.700000000000003</v>
      </c>
      <c r="T8" s="56">
        <v>61.3</v>
      </c>
      <c r="U8" s="56">
        <v>38.700000000000003</v>
      </c>
      <c r="V8" s="56">
        <v>61.3</v>
      </c>
      <c r="W8" s="56">
        <v>38.700000000000003</v>
      </c>
    </row>
    <row r="9" spans="3:23" x14ac:dyDescent="0.25">
      <c r="C9" s="52" t="s">
        <v>124</v>
      </c>
      <c r="D9" s="74" t="s">
        <v>125</v>
      </c>
      <c r="E9" s="75"/>
      <c r="F9" s="75"/>
      <c r="G9" s="75"/>
      <c r="H9" s="75"/>
      <c r="I9" s="76"/>
      <c r="J9" s="57">
        <v>34</v>
      </c>
      <c r="K9" s="57">
        <v>66</v>
      </c>
      <c r="L9" s="58">
        <v>38</v>
      </c>
      <c r="M9" s="59">
        <v>62</v>
      </c>
      <c r="N9" s="57">
        <v>38</v>
      </c>
      <c r="O9" s="57">
        <v>62</v>
      </c>
      <c r="P9" s="58">
        <v>38</v>
      </c>
      <c r="Q9" s="60">
        <v>62</v>
      </c>
      <c r="R9" s="60">
        <v>38</v>
      </c>
      <c r="S9" s="59">
        <v>62</v>
      </c>
      <c r="T9" s="57">
        <v>38</v>
      </c>
      <c r="U9" s="57">
        <v>62</v>
      </c>
      <c r="V9" s="58">
        <v>38</v>
      </c>
      <c r="W9" s="59">
        <v>62</v>
      </c>
    </row>
    <row r="13" spans="3:23" x14ac:dyDescent="0.25">
      <c r="E13" s="70"/>
      <c r="F13" s="53"/>
    </row>
    <row r="14" spans="3:23" x14ac:dyDescent="0.25">
      <c r="E14" s="70"/>
      <c r="F14" s="53"/>
    </row>
    <row r="15" spans="3:23" x14ac:dyDescent="0.25">
      <c r="E15" s="70"/>
      <c r="F15" s="53"/>
    </row>
    <row r="16" spans="3:23" x14ac:dyDescent="0.25">
      <c r="E16" s="70"/>
      <c r="F16" s="53"/>
    </row>
    <row r="17" spans="5:6" x14ac:dyDescent="0.25">
      <c r="E17" s="70"/>
      <c r="F17" s="53"/>
    </row>
    <row r="18" spans="5:6" x14ac:dyDescent="0.25">
      <c r="E18" s="70"/>
      <c r="F18" s="53"/>
    </row>
    <row r="19" spans="5:6" x14ac:dyDescent="0.25">
      <c r="E19" s="70"/>
      <c r="F19" s="53"/>
    </row>
    <row r="20" spans="5:6" x14ac:dyDescent="0.25">
      <c r="E20" s="70"/>
      <c r="F20" s="53"/>
    </row>
    <row r="21" spans="5:6" x14ac:dyDescent="0.25">
      <c r="E21" s="70"/>
      <c r="F21" s="53"/>
    </row>
  </sheetData>
  <mergeCells count="13">
    <mergeCell ref="J6:K6"/>
    <mergeCell ref="D9:I9"/>
    <mergeCell ref="E13:E21"/>
    <mergeCell ref="D6:E6"/>
    <mergeCell ref="F6:G6"/>
    <mergeCell ref="H6:I6"/>
    <mergeCell ref="C7:C8"/>
    <mergeCell ref="L6:M6"/>
    <mergeCell ref="P6:Q6"/>
    <mergeCell ref="R6:S6"/>
    <mergeCell ref="T6:U6"/>
    <mergeCell ref="V6:W6"/>
    <mergeCell ref="N6:O6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A3BD65-A94D-4614-ABC5-71CF65DBA9CA}">
  <dimension ref="B2:F18"/>
  <sheetViews>
    <sheetView workbookViewId="0">
      <selection activeCell="B2" sqref="B2:F18"/>
    </sheetView>
  </sheetViews>
  <sheetFormatPr defaultRowHeight="15" x14ac:dyDescent="0.25"/>
  <cols>
    <col min="2" max="2" width="39" customWidth="1"/>
  </cols>
  <sheetData>
    <row r="2" spans="2:6" ht="56.25" x14ac:dyDescent="0.3">
      <c r="B2" s="20" t="s">
        <v>24</v>
      </c>
      <c r="C2" s="20" t="s">
        <v>25</v>
      </c>
      <c r="D2" s="21" t="s">
        <v>26</v>
      </c>
      <c r="E2" s="21" t="s">
        <v>27</v>
      </c>
      <c r="F2" s="20" t="s">
        <v>28</v>
      </c>
    </row>
    <row r="3" spans="2:6" x14ac:dyDescent="0.25">
      <c r="B3" s="77" t="s">
        <v>29</v>
      </c>
      <c r="C3" s="22" t="s">
        <v>30</v>
      </c>
      <c r="D3" s="22" t="s">
        <v>31</v>
      </c>
      <c r="E3" s="23">
        <v>33</v>
      </c>
      <c r="F3" s="22" t="s">
        <v>32</v>
      </c>
    </row>
    <row r="4" spans="2:6" x14ac:dyDescent="0.25">
      <c r="B4" s="77"/>
      <c r="C4" s="22" t="s">
        <v>30</v>
      </c>
      <c r="D4" s="22" t="s">
        <v>33</v>
      </c>
      <c r="E4" s="23">
        <v>67</v>
      </c>
      <c r="F4" s="22" t="s">
        <v>32</v>
      </c>
    </row>
    <row r="5" spans="2:6" x14ac:dyDescent="0.25">
      <c r="B5" s="77" t="s">
        <v>34</v>
      </c>
      <c r="C5" s="22" t="s">
        <v>30</v>
      </c>
      <c r="D5" s="22" t="s">
        <v>31</v>
      </c>
      <c r="E5" s="22">
        <v>46</v>
      </c>
      <c r="F5" s="22" t="s">
        <v>32</v>
      </c>
    </row>
    <row r="6" spans="2:6" x14ac:dyDescent="0.25">
      <c r="B6" s="77"/>
      <c r="C6" s="22" t="s">
        <v>30</v>
      </c>
      <c r="D6" s="22" t="s">
        <v>33</v>
      </c>
      <c r="E6" s="22">
        <v>54</v>
      </c>
      <c r="F6" s="22" t="s">
        <v>32</v>
      </c>
    </row>
    <row r="7" spans="2:6" x14ac:dyDescent="0.25">
      <c r="B7" s="77" t="s">
        <v>35</v>
      </c>
      <c r="C7" s="22" t="s">
        <v>30</v>
      </c>
      <c r="D7" s="22" t="s">
        <v>31</v>
      </c>
      <c r="E7" s="22">
        <v>33</v>
      </c>
      <c r="F7" s="22" t="s">
        <v>36</v>
      </c>
    </row>
    <row r="8" spans="2:6" x14ac:dyDescent="0.25">
      <c r="B8" s="77"/>
      <c r="C8" s="22" t="s">
        <v>30</v>
      </c>
      <c r="D8" s="22" t="s">
        <v>33</v>
      </c>
      <c r="E8" s="22">
        <v>67</v>
      </c>
      <c r="F8" s="22" t="s">
        <v>36</v>
      </c>
    </row>
    <row r="9" spans="2:6" x14ac:dyDescent="0.25">
      <c r="B9" s="77" t="s">
        <v>37</v>
      </c>
      <c r="C9" s="22" t="s">
        <v>30</v>
      </c>
      <c r="D9" s="22" t="s">
        <v>31</v>
      </c>
      <c r="E9" s="22">
        <v>28</v>
      </c>
      <c r="F9" s="22" t="s">
        <v>32</v>
      </c>
    </row>
    <row r="10" spans="2:6" x14ac:dyDescent="0.25">
      <c r="B10" s="77"/>
      <c r="C10" s="22" t="s">
        <v>30</v>
      </c>
      <c r="D10" s="22" t="s">
        <v>33</v>
      </c>
      <c r="E10" s="22">
        <v>72</v>
      </c>
      <c r="F10" s="22" t="s">
        <v>32</v>
      </c>
    </row>
    <row r="11" spans="2:6" x14ac:dyDescent="0.25">
      <c r="B11" s="77" t="s">
        <v>38</v>
      </c>
      <c r="C11" s="22" t="s">
        <v>30</v>
      </c>
      <c r="D11" s="22" t="s">
        <v>31</v>
      </c>
      <c r="E11" s="22">
        <v>46</v>
      </c>
      <c r="F11" s="22" t="s">
        <v>32</v>
      </c>
    </row>
    <row r="12" spans="2:6" x14ac:dyDescent="0.25">
      <c r="B12" s="77"/>
      <c r="C12" s="22" t="s">
        <v>30</v>
      </c>
      <c r="D12" s="22" t="s">
        <v>33</v>
      </c>
      <c r="E12" s="22">
        <v>54</v>
      </c>
      <c r="F12" s="22" t="s">
        <v>32</v>
      </c>
    </row>
    <row r="13" spans="2:6" x14ac:dyDescent="0.25">
      <c r="B13" s="77" t="s">
        <v>39</v>
      </c>
      <c r="C13" s="22" t="s">
        <v>30</v>
      </c>
      <c r="D13" s="22" t="s">
        <v>31</v>
      </c>
      <c r="E13" s="22">
        <v>52</v>
      </c>
      <c r="F13" s="22" t="s">
        <v>32</v>
      </c>
    </row>
    <row r="14" spans="2:6" x14ac:dyDescent="0.25">
      <c r="B14" s="77"/>
      <c r="C14" s="22" t="s">
        <v>30</v>
      </c>
      <c r="D14" s="22" t="s">
        <v>33</v>
      </c>
      <c r="E14" s="22">
        <v>48</v>
      </c>
      <c r="F14" s="22" t="s">
        <v>32</v>
      </c>
    </row>
    <row r="15" spans="2:6" x14ac:dyDescent="0.25">
      <c r="B15" s="77" t="s">
        <v>40</v>
      </c>
      <c r="C15" s="22" t="s">
        <v>30</v>
      </c>
      <c r="D15" s="22" t="s">
        <v>31</v>
      </c>
      <c r="E15" s="22">
        <v>29</v>
      </c>
      <c r="F15" s="22" t="s">
        <v>32</v>
      </c>
    </row>
    <row r="16" spans="2:6" x14ac:dyDescent="0.25">
      <c r="B16" s="77"/>
      <c r="C16" s="22" t="s">
        <v>30</v>
      </c>
      <c r="D16" s="22" t="s">
        <v>33</v>
      </c>
      <c r="E16" s="22">
        <v>71</v>
      </c>
      <c r="F16" s="22" t="s">
        <v>32</v>
      </c>
    </row>
    <row r="17" spans="2:6" x14ac:dyDescent="0.25">
      <c r="B17" s="77" t="s">
        <v>41</v>
      </c>
      <c r="C17" s="22" t="s">
        <v>30</v>
      </c>
      <c r="D17" s="22" t="s">
        <v>31</v>
      </c>
      <c r="E17" s="22">
        <v>33</v>
      </c>
      <c r="F17" s="22" t="s">
        <v>32</v>
      </c>
    </row>
    <row r="18" spans="2:6" x14ac:dyDescent="0.25">
      <c r="B18" s="77"/>
      <c r="C18" s="22" t="s">
        <v>30</v>
      </c>
      <c r="D18" s="22" t="s">
        <v>33</v>
      </c>
      <c r="E18" s="22">
        <v>67</v>
      </c>
      <c r="F18" s="22" t="s">
        <v>32</v>
      </c>
    </row>
  </sheetData>
  <mergeCells count="8">
    <mergeCell ref="B15:B16"/>
    <mergeCell ref="B17:B18"/>
    <mergeCell ref="B3:B4"/>
    <mergeCell ref="B5:B6"/>
    <mergeCell ref="B7:B8"/>
    <mergeCell ref="B9:B10"/>
    <mergeCell ref="B11:B12"/>
    <mergeCell ref="B13:B14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0E4A177-992C-40A3-8037-E1AE0D8BDF11}">
  <dimension ref="B2:H15"/>
  <sheetViews>
    <sheetView workbookViewId="0">
      <selection activeCell="K9" sqref="K9"/>
    </sheetView>
  </sheetViews>
  <sheetFormatPr defaultRowHeight="15" x14ac:dyDescent="0.25"/>
  <cols>
    <col min="2" max="2" width="31.140625" customWidth="1"/>
  </cols>
  <sheetData>
    <row r="2" spans="2:8" x14ac:dyDescent="0.25">
      <c r="B2" t="s">
        <v>121</v>
      </c>
    </row>
    <row r="4" spans="2:8" x14ac:dyDescent="0.25">
      <c r="B4" s="78" t="s">
        <v>2</v>
      </c>
      <c r="C4" s="80" t="s">
        <v>109</v>
      </c>
      <c r="D4" s="81"/>
      <c r="E4" s="80" t="s">
        <v>110</v>
      </c>
      <c r="F4" s="81"/>
      <c r="G4" s="80" t="s">
        <v>12</v>
      </c>
      <c r="H4" s="81"/>
    </row>
    <row r="5" spans="2:8" x14ac:dyDescent="0.25">
      <c r="B5" s="79"/>
      <c r="C5" s="50" t="s">
        <v>111</v>
      </c>
      <c r="D5" s="50" t="s">
        <v>13</v>
      </c>
      <c r="E5" s="50" t="s">
        <v>111</v>
      </c>
      <c r="F5" s="50" t="s">
        <v>13</v>
      </c>
      <c r="G5" s="50" t="s">
        <v>111</v>
      </c>
      <c r="H5" s="50" t="s">
        <v>13</v>
      </c>
    </row>
    <row r="6" spans="2:8" x14ac:dyDescent="0.25">
      <c r="B6" s="11" t="s">
        <v>112</v>
      </c>
      <c r="C6" s="11">
        <v>3</v>
      </c>
      <c r="D6" s="11">
        <v>75</v>
      </c>
      <c r="E6" s="11">
        <v>1</v>
      </c>
      <c r="F6" s="11">
        <v>25</v>
      </c>
      <c r="G6" s="11">
        <v>4</v>
      </c>
      <c r="H6" s="11">
        <v>100</v>
      </c>
    </row>
    <row r="7" spans="2:8" x14ac:dyDescent="0.25">
      <c r="B7" s="11" t="s">
        <v>113</v>
      </c>
      <c r="C7" s="11">
        <v>4</v>
      </c>
      <c r="D7" s="11">
        <v>80</v>
      </c>
      <c r="E7" s="11">
        <v>1</v>
      </c>
      <c r="F7" s="11">
        <v>20</v>
      </c>
      <c r="G7" s="11">
        <v>5</v>
      </c>
      <c r="H7" s="11">
        <v>100</v>
      </c>
    </row>
    <row r="8" spans="2:8" x14ac:dyDescent="0.25">
      <c r="B8" s="11" t="s">
        <v>114</v>
      </c>
      <c r="C8" s="11">
        <v>16</v>
      </c>
      <c r="D8" s="11">
        <v>70</v>
      </c>
      <c r="E8" s="11">
        <v>7</v>
      </c>
      <c r="F8" s="11">
        <v>30</v>
      </c>
      <c r="G8" s="11">
        <v>23</v>
      </c>
      <c r="H8" s="11">
        <v>100</v>
      </c>
    </row>
    <row r="9" spans="2:8" ht="75" x14ac:dyDescent="0.25">
      <c r="B9" s="51" t="s">
        <v>115</v>
      </c>
      <c r="C9" s="11">
        <v>10</v>
      </c>
      <c r="D9" s="11">
        <v>67</v>
      </c>
      <c r="E9" s="11">
        <v>5</v>
      </c>
      <c r="F9" s="11">
        <v>33</v>
      </c>
      <c r="G9" s="11">
        <v>15</v>
      </c>
      <c r="H9" s="11">
        <v>100</v>
      </c>
    </row>
    <row r="10" spans="2:8" ht="30" x14ac:dyDescent="0.25">
      <c r="B10" s="51" t="s">
        <v>116</v>
      </c>
      <c r="C10" s="11">
        <v>48</v>
      </c>
      <c r="D10" s="11">
        <v>59</v>
      </c>
      <c r="E10" s="11">
        <v>33</v>
      </c>
      <c r="F10" s="11">
        <v>41</v>
      </c>
      <c r="G10" s="11">
        <v>81</v>
      </c>
      <c r="H10" s="11">
        <v>100</v>
      </c>
    </row>
    <row r="11" spans="2:8" ht="30" x14ac:dyDescent="0.25">
      <c r="B11" s="51" t="s">
        <v>117</v>
      </c>
      <c r="C11" s="11">
        <v>28</v>
      </c>
      <c r="D11" s="11">
        <v>47</v>
      </c>
      <c r="E11" s="11">
        <v>32</v>
      </c>
      <c r="F11" s="11">
        <v>53</v>
      </c>
      <c r="G11" s="11">
        <v>60</v>
      </c>
      <c r="H11" s="11">
        <v>100</v>
      </c>
    </row>
    <row r="12" spans="2:8" x14ac:dyDescent="0.25">
      <c r="B12" s="11" t="s">
        <v>118</v>
      </c>
      <c r="C12" s="11">
        <v>27</v>
      </c>
      <c r="D12" s="11">
        <v>36.5</v>
      </c>
      <c r="E12" s="11">
        <v>47</v>
      </c>
      <c r="F12" s="11">
        <v>63.5</v>
      </c>
      <c r="G12" s="11">
        <v>74</v>
      </c>
      <c r="H12" s="11">
        <v>100</v>
      </c>
    </row>
    <row r="13" spans="2:8" ht="45" x14ac:dyDescent="0.25">
      <c r="B13" s="51" t="s">
        <v>119</v>
      </c>
      <c r="C13" s="11">
        <v>38</v>
      </c>
      <c r="D13" s="11">
        <v>53</v>
      </c>
      <c r="E13" s="11">
        <v>34</v>
      </c>
      <c r="F13" s="11">
        <v>47</v>
      </c>
      <c r="G13" s="11">
        <v>72</v>
      </c>
      <c r="H13" s="11">
        <v>100</v>
      </c>
    </row>
    <row r="14" spans="2:8" x14ac:dyDescent="0.25">
      <c r="B14" s="7" t="s">
        <v>97</v>
      </c>
      <c r="C14" s="7">
        <f>SUM(C6:C13)</f>
        <v>174</v>
      </c>
      <c r="D14" s="7">
        <v>52</v>
      </c>
      <c r="E14" s="7">
        <f>SUM(E6:E13)</f>
        <v>160</v>
      </c>
      <c r="F14" s="7">
        <v>48</v>
      </c>
      <c r="G14" s="7">
        <f>SUM(G6:G13)</f>
        <v>334</v>
      </c>
      <c r="H14" s="7">
        <v>100</v>
      </c>
    </row>
    <row r="15" spans="2:8" x14ac:dyDescent="0.25">
      <c r="B15" t="s">
        <v>120</v>
      </c>
    </row>
  </sheetData>
  <mergeCells count="4">
    <mergeCell ref="B4:B5"/>
    <mergeCell ref="C4:D4"/>
    <mergeCell ref="E4:F4"/>
    <mergeCell ref="G4:H4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3CFE3BF-4C3A-46EF-BEE4-CCB3A084E6D8}">
  <dimension ref="A1"/>
  <sheetViews>
    <sheetView topLeftCell="A40" zoomScale="53" zoomScaleNormal="53" workbookViewId="0">
      <selection activeCell="AJ42" sqref="AJ42"/>
    </sheetView>
  </sheetViews>
  <sheetFormatPr defaultRowHeight="15" x14ac:dyDescent="0.2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118800-82E4-402A-8D25-AD21EC47DBE4}">
  <dimension ref="B3:H10"/>
  <sheetViews>
    <sheetView workbookViewId="0">
      <selection activeCell="F7" sqref="F7"/>
    </sheetView>
  </sheetViews>
  <sheetFormatPr defaultRowHeight="15" x14ac:dyDescent="0.25"/>
  <cols>
    <col min="2" max="2" width="31" customWidth="1"/>
    <col min="8" max="8" width="26.140625" customWidth="1"/>
  </cols>
  <sheetData>
    <row r="3" spans="2:8" ht="15.75" x14ac:dyDescent="0.25">
      <c r="B3" s="26" t="s">
        <v>49</v>
      </c>
    </row>
    <row r="4" spans="2:8" ht="16.5" thickBot="1" x14ac:dyDescent="0.3">
      <c r="B4" s="26"/>
      <c r="C4" s="82" t="s">
        <v>50</v>
      </c>
      <c r="D4" s="82"/>
      <c r="E4" s="82"/>
      <c r="F4" s="82" t="s">
        <v>51</v>
      </c>
      <c r="G4" s="82"/>
      <c r="H4" s="83" t="s">
        <v>52</v>
      </c>
    </row>
    <row r="5" spans="2:8" ht="16.5" thickBot="1" x14ac:dyDescent="0.3">
      <c r="B5" s="27" t="s">
        <v>24</v>
      </c>
      <c r="C5" s="28" t="s">
        <v>19</v>
      </c>
      <c r="D5" s="28" t="s">
        <v>18</v>
      </c>
      <c r="E5" s="28" t="s">
        <v>12</v>
      </c>
      <c r="F5" s="28" t="s">
        <v>19</v>
      </c>
      <c r="G5" s="28" t="s">
        <v>18</v>
      </c>
      <c r="H5" s="83"/>
    </row>
    <row r="6" spans="2:8" ht="48" thickBot="1" x14ac:dyDescent="0.3">
      <c r="B6" s="29" t="s">
        <v>53</v>
      </c>
      <c r="C6" s="30">
        <v>26</v>
      </c>
      <c r="D6" s="30">
        <v>4</v>
      </c>
      <c r="E6" s="31">
        <f>C6+D6</f>
        <v>30</v>
      </c>
      <c r="F6" s="32">
        <f>C6*100/E6</f>
        <v>86.666666666666671</v>
      </c>
      <c r="G6" s="33">
        <f>D6*100/E6</f>
        <v>13.333333333333334</v>
      </c>
      <c r="H6" s="34" t="s">
        <v>54</v>
      </c>
    </row>
    <row r="7" spans="2:8" ht="48" thickBot="1" x14ac:dyDescent="0.3">
      <c r="B7" s="35" t="s">
        <v>55</v>
      </c>
      <c r="C7" s="36">
        <v>307</v>
      </c>
      <c r="D7" s="36">
        <v>78</v>
      </c>
      <c r="E7" s="31">
        <f t="shared" ref="E7:E9" si="0">C7+D7</f>
        <v>385</v>
      </c>
      <c r="F7" s="37">
        <f t="shared" ref="F7:F9" si="1">C7*100/E7</f>
        <v>79.740259740259745</v>
      </c>
      <c r="G7" s="38">
        <f t="shared" ref="G7:G9" si="2">D7*100/E7</f>
        <v>20.259740259740258</v>
      </c>
      <c r="H7" s="34" t="s">
        <v>54</v>
      </c>
    </row>
    <row r="8" spans="2:8" ht="48" thickBot="1" x14ac:dyDescent="0.3">
      <c r="B8" s="35" t="s">
        <v>56</v>
      </c>
      <c r="C8" s="36">
        <v>344</v>
      </c>
      <c r="D8" s="36">
        <v>72</v>
      </c>
      <c r="E8" s="31">
        <f t="shared" si="0"/>
        <v>416</v>
      </c>
      <c r="F8" s="37">
        <f t="shared" si="1"/>
        <v>82.692307692307693</v>
      </c>
      <c r="G8" s="38">
        <f t="shared" si="2"/>
        <v>17.307692307692307</v>
      </c>
      <c r="H8" s="34" t="s">
        <v>54</v>
      </c>
    </row>
    <row r="9" spans="2:8" ht="16.5" thickBot="1" x14ac:dyDescent="0.3">
      <c r="B9" s="35" t="s">
        <v>57</v>
      </c>
      <c r="C9" s="39">
        <v>1552</v>
      </c>
      <c r="D9" s="36">
        <v>596</v>
      </c>
      <c r="E9" s="31">
        <f t="shared" si="0"/>
        <v>2148</v>
      </c>
      <c r="F9" s="37">
        <f t="shared" si="1"/>
        <v>72.253258845437614</v>
      </c>
      <c r="G9" s="38">
        <f t="shared" si="2"/>
        <v>27.746741154562383</v>
      </c>
      <c r="H9" s="34" t="s">
        <v>54</v>
      </c>
    </row>
    <row r="10" spans="2:8" x14ac:dyDescent="0.25">
      <c r="B10" s="40" t="s">
        <v>58</v>
      </c>
    </row>
  </sheetData>
  <mergeCells count="3">
    <mergeCell ref="C4:E4"/>
    <mergeCell ref="F4:G4"/>
    <mergeCell ref="H4:H5"/>
  </mergeCell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9F1BA8-0337-4EB6-8A24-1B8C792DFF2A}">
  <dimension ref="B2:J40"/>
  <sheetViews>
    <sheetView workbookViewId="0">
      <selection activeCell="N40" sqref="N40"/>
    </sheetView>
  </sheetViews>
  <sheetFormatPr defaultRowHeight="15" x14ac:dyDescent="0.25"/>
  <cols>
    <col min="4" max="4" width="19.85546875" customWidth="1"/>
    <col min="7" max="9" width="17" customWidth="1"/>
  </cols>
  <sheetData>
    <row r="2" spans="2:10" ht="18.75" x14ac:dyDescent="0.3">
      <c r="B2" s="41" t="s">
        <v>101</v>
      </c>
      <c r="C2" s="41"/>
      <c r="D2" s="41"/>
    </row>
    <row r="3" spans="2:10" x14ac:dyDescent="0.25">
      <c r="B3" s="7"/>
      <c r="C3" s="7"/>
      <c r="D3" s="7"/>
      <c r="E3" s="84" t="s">
        <v>98</v>
      </c>
      <c r="F3" s="84"/>
      <c r="G3" s="84"/>
      <c r="H3" s="84"/>
      <c r="I3" s="61" t="s">
        <v>100</v>
      </c>
      <c r="J3" s="61"/>
    </row>
    <row r="4" spans="2:10" x14ac:dyDescent="0.25">
      <c r="B4" s="7" t="s">
        <v>11</v>
      </c>
      <c r="C4" s="7"/>
      <c r="D4" s="7" t="s">
        <v>99</v>
      </c>
      <c r="E4" s="7" t="s">
        <v>62</v>
      </c>
      <c r="F4" s="7" t="s">
        <v>63</v>
      </c>
      <c r="G4" s="7" t="s">
        <v>65</v>
      </c>
      <c r="H4" s="7" t="s">
        <v>68</v>
      </c>
      <c r="I4" s="7" t="s">
        <v>66</v>
      </c>
      <c r="J4" s="7" t="s">
        <v>13</v>
      </c>
    </row>
    <row r="5" spans="2:10" x14ac:dyDescent="0.25">
      <c r="B5" s="11" t="s">
        <v>64</v>
      </c>
      <c r="C5" s="11"/>
      <c r="D5" s="11">
        <v>349</v>
      </c>
      <c r="E5" s="42">
        <v>1449</v>
      </c>
      <c r="F5" s="11">
        <v>728</v>
      </c>
      <c r="G5" s="42">
        <v>2177</v>
      </c>
      <c r="H5" s="42">
        <v>2526</v>
      </c>
      <c r="I5" s="11">
        <v>2138</v>
      </c>
      <c r="J5" s="42">
        <v>84.6</v>
      </c>
    </row>
    <row r="6" spans="2:10" x14ac:dyDescent="0.25">
      <c r="B6" s="11" t="s">
        <v>67</v>
      </c>
      <c r="C6" s="11"/>
      <c r="D6" s="11">
        <v>271</v>
      </c>
      <c r="E6" s="42">
        <v>1288</v>
      </c>
      <c r="F6" s="42">
        <v>2320</v>
      </c>
      <c r="G6" s="42">
        <v>3608</v>
      </c>
      <c r="H6" s="42">
        <v>3879</v>
      </c>
      <c r="I6" s="42">
        <v>2573</v>
      </c>
      <c r="J6" s="42">
        <v>66.3</v>
      </c>
    </row>
    <row r="7" spans="2:10" x14ac:dyDescent="0.25">
      <c r="B7" s="11" t="s">
        <v>69</v>
      </c>
      <c r="C7" s="11"/>
      <c r="D7" s="11">
        <v>251</v>
      </c>
      <c r="E7" s="11">
        <v>963</v>
      </c>
      <c r="F7" s="11">
        <v>612</v>
      </c>
      <c r="G7" s="42">
        <v>1575</v>
      </c>
      <c r="H7" s="42">
        <v>1826</v>
      </c>
      <c r="I7" s="42">
        <v>1443</v>
      </c>
      <c r="J7" s="11">
        <v>79</v>
      </c>
    </row>
    <row r="8" spans="2:10" x14ac:dyDescent="0.25">
      <c r="B8" s="11" t="s">
        <v>70</v>
      </c>
      <c r="C8" s="11"/>
      <c r="D8" s="11">
        <v>55</v>
      </c>
      <c r="E8" s="11">
        <v>936</v>
      </c>
      <c r="F8" s="11">
        <v>581</v>
      </c>
      <c r="G8" s="42">
        <v>1517</v>
      </c>
      <c r="H8" s="42">
        <v>1572</v>
      </c>
      <c r="I8" s="42">
        <v>1474</v>
      </c>
      <c r="J8" s="11">
        <v>93.8</v>
      </c>
    </row>
    <row r="9" spans="2:10" x14ac:dyDescent="0.25">
      <c r="B9" s="11" t="s">
        <v>71</v>
      </c>
      <c r="C9" s="11"/>
      <c r="D9" s="11">
        <v>153</v>
      </c>
      <c r="E9" s="11">
        <v>803</v>
      </c>
      <c r="F9" s="11">
        <v>464</v>
      </c>
      <c r="G9" s="42">
        <v>1267</v>
      </c>
      <c r="H9" s="42">
        <v>1420</v>
      </c>
      <c r="I9" s="42">
        <v>1366</v>
      </c>
      <c r="J9" s="11">
        <v>96.2</v>
      </c>
    </row>
    <row r="10" spans="2:10" x14ac:dyDescent="0.25">
      <c r="B10" s="11" t="s">
        <v>72</v>
      </c>
      <c r="C10" s="11"/>
      <c r="D10" s="11">
        <v>94</v>
      </c>
      <c r="E10" s="11">
        <v>585</v>
      </c>
      <c r="F10" s="11">
        <v>592</v>
      </c>
      <c r="G10" s="42">
        <v>1177</v>
      </c>
      <c r="H10" s="42">
        <v>1271</v>
      </c>
      <c r="I10" s="42">
        <v>1124</v>
      </c>
      <c r="J10" s="11">
        <v>88.4</v>
      </c>
    </row>
    <row r="11" spans="2:10" x14ac:dyDescent="0.25">
      <c r="B11" s="11" t="s">
        <v>73</v>
      </c>
      <c r="C11" s="11"/>
      <c r="D11" s="11">
        <v>99</v>
      </c>
      <c r="E11" s="11">
        <v>578</v>
      </c>
      <c r="F11" s="11">
        <v>439</v>
      </c>
      <c r="G11" s="42">
        <v>1017</v>
      </c>
      <c r="H11" s="42">
        <v>1116</v>
      </c>
      <c r="I11" s="42">
        <v>1051</v>
      </c>
      <c r="J11" s="11">
        <v>94.2</v>
      </c>
    </row>
    <row r="12" spans="2:10" x14ac:dyDescent="0.25">
      <c r="B12" s="11" t="s">
        <v>74</v>
      </c>
      <c r="C12" s="11"/>
      <c r="D12" s="11">
        <v>142</v>
      </c>
      <c r="E12" s="11">
        <v>575</v>
      </c>
      <c r="F12" s="11">
        <v>394</v>
      </c>
      <c r="G12" s="11">
        <v>969</v>
      </c>
      <c r="H12" s="42">
        <v>1111</v>
      </c>
      <c r="I12" s="42">
        <v>1028</v>
      </c>
      <c r="J12" s="11">
        <v>92.5</v>
      </c>
    </row>
    <row r="13" spans="2:10" x14ac:dyDescent="0.25">
      <c r="B13" s="11" t="s">
        <v>75</v>
      </c>
      <c r="C13" s="11"/>
      <c r="D13" s="11">
        <v>62</v>
      </c>
      <c r="E13" s="11">
        <v>648</v>
      </c>
      <c r="F13" s="11">
        <v>372</v>
      </c>
      <c r="G13" s="42">
        <v>1020</v>
      </c>
      <c r="H13" s="42">
        <v>1082</v>
      </c>
      <c r="I13" s="11">
        <v>950</v>
      </c>
      <c r="J13" s="11">
        <v>87.8</v>
      </c>
    </row>
    <row r="14" spans="2:10" x14ac:dyDescent="0.25">
      <c r="B14" s="11" t="s">
        <v>76</v>
      </c>
      <c r="C14" s="11"/>
      <c r="D14" s="11">
        <v>19</v>
      </c>
      <c r="E14" s="11">
        <v>493</v>
      </c>
      <c r="F14" s="11">
        <v>505</v>
      </c>
      <c r="G14" s="11">
        <v>998</v>
      </c>
      <c r="H14" s="42">
        <v>1017</v>
      </c>
      <c r="I14" s="11">
        <v>938</v>
      </c>
      <c r="J14" s="11">
        <v>92.2</v>
      </c>
    </row>
    <row r="15" spans="2:10" x14ac:dyDescent="0.25">
      <c r="B15" s="11" t="s">
        <v>77</v>
      </c>
      <c r="C15" s="11"/>
      <c r="D15" s="11">
        <v>123</v>
      </c>
      <c r="E15" s="11">
        <v>503</v>
      </c>
      <c r="F15" s="11">
        <v>391</v>
      </c>
      <c r="G15" s="11">
        <v>894</v>
      </c>
      <c r="H15" s="42">
        <v>1017</v>
      </c>
      <c r="I15" s="42">
        <v>1009</v>
      </c>
      <c r="J15" s="11">
        <v>99.2</v>
      </c>
    </row>
    <row r="16" spans="2:10" x14ac:dyDescent="0.25">
      <c r="B16" s="11" t="s">
        <v>78</v>
      </c>
      <c r="C16" s="11"/>
      <c r="D16" s="11">
        <v>14</v>
      </c>
      <c r="E16" s="11">
        <v>610</v>
      </c>
      <c r="F16" s="11">
        <v>370</v>
      </c>
      <c r="G16" s="11">
        <v>980</v>
      </c>
      <c r="H16" s="11">
        <v>994</v>
      </c>
      <c r="I16" s="11">
        <v>530</v>
      </c>
      <c r="J16" s="11">
        <v>53.3</v>
      </c>
    </row>
    <row r="17" spans="2:10" x14ac:dyDescent="0.25">
      <c r="B17" s="11" t="s">
        <v>79</v>
      </c>
      <c r="C17" s="11"/>
      <c r="D17" s="11">
        <v>30</v>
      </c>
      <c r="E17" s="11">
        <v>758</v>
      </c>
      <c r="F17" s="11">
        <v>514</v>
      </c>
      <c r="G17" s="42">
        <v>1272</v>
      </c>
      <c r="H17" s="42">
        <v>1302</v>
      </c>
      <c r="I17" s="42">
        <v>1120</v>
      </c>
      <c r="J17" s="11">
        <v>86</v>
      </c>
    </row>
    <row r="18" spans="2:10" x14ac:dyDescent="0.25">
      <c r="B18" s="11" t="s">
        <v>80</v>
      </c>
      <c r="C18" s="11"/>
      <c r="D18" s="11">
        <v>4</v>
      </c>
      <c r="E18" s="11">
        <v>513</v>
      </c>
      <c r="F18" s="11">
        <v>373</v>
      </c>
      <c r="G18" s="11">
        <v>886</v>
      </c>
      <c r="H18" s="11">
        <v>890</v>
      </c>
      <c r="I18" s="11">
        <v>744</v>
      </c>
      <c r="J18" s="11">
        <v>83.6</v>
      </c>
    </row>
    <row r="19" spans="2:10" x14ac:dyDescent="0.25">
      <c r="B19" s="11" t="s">
        <v>81</v>
      </c>
      <c r="C19" s="11"/>
      <c r="D19" s="11">
        <v>295</v>
      </c>
      <c r="E19" s="11">
        <v>344</v>
      </c>
      <c r="F19" s="11">
        <v>205</v>
      </c>
      <c r="G19" s="11">
        <v>549</v>
      </c>
      <c r="H19" s="11">
        <v>844</v>
      </c>
      <c r="I19" s="11">
        <v>540</v>
      </c>
      <c r="J19" s="11">
        <v>64</v>
      </c>
    </row>
    <row r="20" spans="2:10" x14ac:dyDescent="0.25">
      <c r="B20" s="11" t="s">
        <v>82</v>
      </c>
      <c r="C20" s="11"/>
      <c r="D20" s="11">
        <v>158</v>
      </c>
      <c r="E20" s="11">
        <v>302</v>
      </c>
      <c r="F20" s="11">
        <v>289</v>
      </c>
      <c r="G20" s="11">
        <v>591</v>
      </c>
      <c r="H20" s="11">
        <v>749</v>
      </c>
      <c r="I20" s="11">
        <v>674</v>
      </c>
      <c r="J20" s="11">
        <v>90</v>
      </c>
    </row>
    <row r="21" spans="2:10" x14ac:dyDescent="0.25">
      <c r="B21" s="11" t="s">
        <v>83</v>
      </c>
      <c r="C21" s="11"/>
      <c r="D21" s="11">
        <v>15</v>
      </c>
      <c r="E21" s="11">
        <v>405</v>
      </c>
      <c r="F21" s="11">
        <v>324</v>
      </c>
      <c r="G21" s="11">
        <v>729</v>
      </c>
      <c r="H21" s="11">
        <v>744</v>
      </c>
      <c r="I21" s="11">
        <v>653</v>
      </c>
      <c r="J21" s="11">
        <v>87.8</v>
      </c>
    </row>
    <row r="22" spans="2:10" x14ac:dyDescent="0.25">
      <c r="B22" s="11" t="s">
        <v>84</v>
      </c>
      <c r="C22" s="11"/>
      <c r="D22" s="11">
        <v>45</v>
      </c>
      <c r="E22" s="11">
        <v>383</v>
      </c>
      <c r="F22" s="11">
        <v>237</v>
      </c>
      <c r="G22" s="11">
        <v>620</v>
      </c>
      <c r="H22" s="11">
        <v>665</v>
      </c>
      <c r="I22" s="11">
        <v>569</v>
      </c>
      <c r="J22" s="11">
        <v>85.6</v>
      </c>
    </row>
    <row r="23" spans="2:10" x14ac:dyDescent="0.25">
      <c r="B23" s="11" t="s">
        <v>85</v>
      </c>
      <c r="C23" s="11"/>
      <c r="D23" s="11">
        <v>76</v>
      </c>
      <c r="E23" s="11">
        <v>263</v>
      </c>
      <c r="F23" s="11">
        <v>290</v>
      </c>
      <c r="G23" s="11">
        <v>553</v>
      </c>
      <c r="H23" s="11">
        <v>629</v>
      </c>
      <c r="I23" s="11">
        <v>442</v>
      </c>
      <c r="J23" s="11">
        <v>70.3</v>
      </c>
    </row>
    <row r="24" spans="2:10" x14ac:dyDescent="0.25">
      <c r="B24" s="11" t="s">
        <v>86</v>
      </c>
      <c r="C24" s="11"/>
      <c r="D24" s="11">
        <v>123</v>
      </c>
      <c r="E24" s="11">
        <v>212</v>
      </c>
      <c r="F24" s="11">
        <v>251</v>
      </c>
      <c r="G24" s="11">
        <v>463</v>
      </c>
      <c r="H24" s="11">
        <v>586</v>
      </c>
      <c r="I24" s="11">
        <v>397</v>
      </c>
      <c r="J24" s="11">
        <v>67.7</v>
      </c>
    </row>
    <row r="25" spans="2:10" x14ac:dyDescent="0.25">
      <c r="B25" s="11" t="s">
        <v>87</v>
      </c>
      <c r="C25" s="11"/>
      <c r="D25" s="11">
        <v>31</v>
      </c>
      <c r="E25" s="11">
        <v>435</v>
      </c>
      <c r="F25" s="11">
        <v>265</v>
      </c>
      <c r="G25" s="11">
        <v>700</v>
      </c>
      <c r="H25" s="11">
        <v>731</v>
      </c>
      <c r="I25" s="11">
        <v>678</v>
      </c>
      <c r="J25" s="11">
        <v>92.7</v>
      </c>
    </row>
    <row r="26" spans="2:10" x14ac:dyDescent="0.25">
      <c r="B26" s="11" t="s">
        <v>88</v>
      </c>
      <c r="C26" s="11"/>
      <c r="D26" s="11">
        <v>100</v>
      </c>
      <c r="E26" s="11">
        <v>227</v>
      </c>
      <c r="F26" s="11">
        <v>252</v>
      </c>
      <c r="G26" s="11">
        <v>479</v>
      </c>
      <c r="H26" s="11">
        <v>579</v>
      </c>
      <c r="I26" s="11">
        <v>450</v>
      </c>
      <c r="J26" s="11">
        <v>77.7</v>
      </c>
    </row>
    <row r="27" spans="2:10" x14ac:dyDescent="0.25">
      <c r="B27" s="11" t="s">
        <v>89</v>
      </c>
      <c r="C27" s="11"/>
      <c r="D27" s="11">
        <v>0</v>
      </c>
      <c r="E27" s="11">
        <v>390</v>
      </c>
      <c r="F27" s="11">
        <v>164</v>
      </c>
      <c r="G27" s="11">
        <v>554</v>
      </c>
      <c r="H27" s="11">
        <v>554</v>
      </c>
      <c r="I27" s="11">
        <v>469</v>
      </c>
      <c r="J27" s="11">
        <v>84.7</v>
      </c>
    </row>
    <row r="28" spans="2:10" x14ac:dyDescent="0.25">
      <c r="B28" s="11" t="s">
        <v>90</v>
      </c>
      <c r="C28" s="11"/>
      <c r="D28" s="11">
        <v>38</v>
      </c>
      <c r="E28" s="11">
        <v>494</v>
      </c>
      <c r="F28" s="11">
        <v>215</v>
      </c>
      <c r="G28" s="11">
        <v>709</v>
      </c>
      <c r="H28" s="11">
        <v>747</v>
      </c>
      <c r="I28" s="11">
        <v>577</v>
      </c>
      <c r="J28" s="11">
        <v>77.2</v>
      </c>
    </row>
    <row r="29" spans="2:10" x14ac:dyDescent="0.25">
      <c r="B29" s="11" t="s">
        <v>91</v>
      </c>
      <c r="C29" s="11"/>
      <c r="D29" s="11">
        <v>54</v>
      </c>
      <c r="E29" s="11">
        <v>195</v>
      </c>
      <c r="F29" s="11">
        <v>263</v>
      </c>
      <c r="G29" s="11">
        <v>458</v>
      </c>
      <c r="H29" s="11">
        <v>512</v>
      </c>
      <c r="I29" s="11">
        <v>369</v>
      </c>
      <c r="J29" s="11">
        <v>72.099999999999994</v>
      </c>
    </row>
    <row r="30" spans="2:10" x14ac:dyDescent="0.25">
      <c r="B30" s="11" t="s">
        <v>92</v>
      </c>
      <c r="C30" s="11"/>
      <c r="D30" s="11">
        <v>83</v>
      </c>
      <c r="E30" s="11">
        <v>198</v>
      </c>
      <c r="F30" s="11">
        <v>170</v>
      </c>
      <c r="G30" s="11">
        <v>368</v>
      </c>
      <c r="H30" s="11">
        <v>451</v>
      </c>
      <c r="I30" s="11">
        <v>300</v>
      </c>
      <c r="J30" s="11">
        <v>66.5</v>
      </c>
    </row>
    <row r="31" spans="2:10" x14ac:dyDescent="0.25">
      <c r="B31" s="11" t="s">
        <v>93</v>
      </c>
      <c r="C31" s="11"/>
      <c r="D31" s="11">
        <v>178</v>
      </c>
      <c r="E31" s="11">
        <v>152</v>
      </c>
      <c r="F31" s="11">
        <v>116</v>
      </c>
      <c r="G31" s="11">
        <v>268</v>
      </c>
      <c r="H31" s="11">
        <v>446</v>
      </c>
      <c r="I31" s="11">
        <v>436</v>
      </c>
      <c r="J31" s="11">
        <v>97.8</v>
      </c>
    </row>
    <row r="32" spans="2:10" x14ac:dyDescent="0.25">
      <c r="B32" s="11" t="s">
        <v>94</v>
      </c>
      <c r="C32" s="11"/>
      <c r="D32" s="11">
        <v>7</v>
      </c>
      <c r="E32" s="11">
        <v>271</v>
      </c>
      <c r="F32" s="11">
        <v>198</v>
      </c>
      <c r="G32" s="11">
        <v>469</v>
      </c>
      <c r="H32" s="11">
        <v>476</v>
      </c>
      <c r="I32" s="11">
        <v>442</v>
      </c>
      <c r="J32" s="11">
        <v>92.9</v>
      </c>
    </row>
    <row r="33" spans="2:10" x14ac:dyDescent="0.25">
      <c r="B33" s="11" t="s">
        <v>95</v>
      </c>
      <c r="C33" s="11"/>
      <c r="D33" s="11">
        <v>11</v>
      </c>
      <c r="E33" s="11">
        <v>250</v>
      </c>
      <c r="F33" s="11">
        <v>170</v>
      </c>
      <c r="G33" s="11">
        <v>420</v>
      </c>
      <c r="H33" s="11">
        <v>431</v>
      </c>
      <c r="I33" s="11">
        <v>401</v>
      </c>
      <c r="J33" s="11">
        <v>93</v>
      </c>
    </row>
    <row r="34" spans="2:10" x14ac:dyDescent="0.25">
      <c r="B34" s="11" t="s">
        <v>96</v>
      </c>
      <c r="C34" s="11"/>
      <c r="D34" s="11">
        <v>58</v>
      </c>
      <c r="E34" s="11">
        <v>128</v>
      </c>
      <c r="F34" s="11">
        <v>150</v>
      </c>
      <c r="G34" s="11">
        <v>278</v>
      </c>
      <c r="H34" s="11">
        <v>336</v>
      </c>
      <c r="I34" s="11">
        <v>272</v>
      </c>
      <c r="J34" s="11">
        <v>81</v>
      </c>
    </row>
    <row r="35" spans="2:10" x14ac:dyDescent="0.25">
      <c r="B35" s="7" t="s">
        <v>97</v>
      </c>
      <c r="C35" s="7"/>
      <c r="D35" s="43">
        <v>2938</v>
      </c>
      <c r="E35" s="43">
        <v>15351</v>
      </c>
      <c r="F35" s="43">
        <v>12214</v>
      </c>
      <c r="G35" s="43">
        <v>27565</v>
      </c>
      <c r="H35" s="43">
        <v>30503</v>
      </c>
      <c r="I35" s="43">
        <v>25157</v>
      </c>
      <c r="J35" s="7">
        <v>82.5</v>
      </c>
    </row>
    <row r="36" spans="2:10" x14ac:dyDescent="0.25">
      <c r="B36" s="44" t="s">
        <v>102</v>
      </c>
    </row>
    <row r="38" spans="2:10" x14ac:dyDescent="0.25">
      <c r="B38" t="s">
        <v>59</v>
      </c>
    </row>
    <row r="39" spans="2:10" x14ac:dyDescent="0.25">
      <c r="B39" t="s">
        <v>60</v>
      </c>
    </row>
    <row r="40" spans="2:10" x14ac:dyDescent="0.25">
      <c r="B40" t="s">
        <v>61</v>
      </c>
    </row>
  </sheetData>
  <mergeCells count="2">
    <mergeCell ref="E3:H3"/>
    <mergeCell ref="I3:J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1AA43-4DAD-42E6-9B4A-A8F2232B5899}">
  <dimension ref="B3:F7"/>
  <sheetViews>
    <sheetView workbookViewId="0">
      <selection activeCell="G19" sqref="G19"/>
    </sheetView>
  </sheetViews>
  <sheetFormatPr defaultRowHeight="15" x14ac:dyDescent="0.25"/>
  <cols>
    <col min="2" max="2" width="29.28515625" customWidth="1"/>
  </cols>
  <sheetData>
    <row r="3" spans="2:6" x14ac:dyDescent="0.25">
      <c r="B3" s="8" t="s">
        <v>42</v>
      </c>
    </row>
    <row r="4" spans="2:6" x14ac:dyDescent="0.25">
      <c r="B4" s="7" t="s">
        <v>43</v>
      </c>
      <c r="C4" s="7" t="s">
        <v>44</v>
      </c>
      <c r="D4" s="7" t="s">
        <v>45</v>
      </c>
      <c r="E4" s="7" t="s">
        <v>46</v>
      </c>
      <c r="F4" s="7" t="s">
        <v>13</v>
      </c>
    </row>
    <row r="5" spans="2:6" x14ac:dyDescent="0.25">
      <c r="B5" s="69" t="s">
        <v>47</v>
      </c>
      <c r="C5" s="11" t="s">
        <v>30</v>
      </c>
      <c r="D5" s="11" t="s">
        <v>18</v>
      </c>
      <c r="E5" s="11">
        <v>5638</v>
      </c>
      <c r="F5" s="24">
        <v>0.06</v>
      </c>
    </row>
    <row r="6" spans="2:6" x14ac:dyDescent="0.25">
      <c r="B6" s="69"/>
      <c r="C6" s="11" t="s">
        <v>30</v>
      </c>
      <c r="D6" s="11" t="s">
        <v>19</v>
      </c>
      <c r="E6" s="11">
        <v>82470</v>
      </c>
      <c r="F6" s="24">
        <v>0.94</v>
      </c>
    </row>
    <row r="7" spans="2:6" x14ac:dyDescent="0.25">
      <c r="B7" s="25" t="s">
        <v>48</v>
      </c>
    </row>
  </sheetData>
  <mergeCells count="1">
    <mergeCell ref="B5:B6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E8BFFE2-EFA0-428E-A71A-9DB561BC996D}">
  <dimension ref="B3:E19"/>
  <sheetViews>
    <sheetView workbookViewId="0">
      <selection activeCell="M12" sqref="M12"/>
    </sheetView>
  </sheetViews>
  <sheetFormatPr defaultRowHeight="15" x14ac:dyDescent="0.25"/>
  <cols>
    <col min="2" max="2" width="36.5703125" customWidth="1"/>
    <col min="3" max="3" width="19.7109375" customWidth="1"/>
    <col min="4" max="4" width="26.7109375" customWidth="1"/>
    <col min="5" max="5" width="31" customWidth="1"/>
  </cols>
  <sheetData>
    <row r="3" spans="2:5" x14ac:dyDescent="0.25">
      <c r="B3" s="9" t="s">
        <v>15</v>
      </c>
    </row>
    <row r="4" spans="2:5" x14ac:dyDescent="0.25">
      <c r="B4" s="9"/>
    </row>
    <row r="5" spans="2:5" x14ac:dyDescent="0.25">
      <c r="B5" s="10" t="s">
        <v>16</v>
      </c>
      <c r="C5" s="61">
        <v>2022</v>
      </c>
      <c r="D5" s="61"/>
      <c r="E5" s="61"/>
    </row>
    <row r="6" spans="2:5" x14ac:dyDescent="0.25">
      <c r="B6" s="11" t="s">
        <v>17</v>
      </c>
      <c r="C6" s="12" t="s">
        <v>18</v>
      </c>
      <c r="D6" s="12" t="s">
        <v>19</v>
      </c>
      <c r="E6" s="12" t="s">
        <v>12</v>
      </c>
    </row>
    <row r="7" spans="2:5" ht="30" x14ac:dyDescent="0.25">
      <c r="B7" s="13" t="s">
        <v>20</v>
      </c>
      <c r="C7" s="14">
        <v>328010</v>
      </c>
      <c r="D7" s="14">
        <v>146034</v>
      </c>
      <c r="E7" s="14">
        <f>C7+D7</f>
        <v>474044</v>
      </c>
    </row>
    <row r="8" spans="2:5" ht="30" x14ac:dyDescent="0.25">
      <c r="B8" s="13" t="s">
        <v>21</v>
      </c>
      <c r="C8" s="14">
        <v>35261</v>
      </c>
      <c r="D8" s="14">
        <v>41826</v>
      </c>
      <c r="E8" s="14">
        <f>C8+D8</f>
        <v>77087</v>
      </c>
    </row>
    <row r="9" spans="2:5" x14ac:dyDescent="0.25">
      <c r="B9" s="15" t="s">
        <v>12</v>
      </c>
      <c r="C9" s="16">
        <f>SUM(C7:C8)</f>
        <v>363271</v>
      </c>
      <c r="D9" s="16">
        <f t="shared" ref="D9:E9" si="0">SUM(D7:D8)</f>
        <v>187860</v>
      </c>
      <c r="E9" s="16">
        <f t="shared" si="0"/>
        <v>551131</v>
      </c>
    </row>
    <row r="10" spans="2:5" x14ac:dyDescent="0.25">
      <c r="B10" s="17" t="s">
        <v>22</v>
      </c>
    </row>
    <row r="12" spans="2:5" x14ac:dyDescent="0.25">
      <c r="B12" s="9" t="s">
        <v>23</v>
      </c>
    </row>
    <row r="14" spans="2:5" x14ac:dyDescent="0.25">
      <c r="B14" s="10" t="s">
        <v>16</v>
      </c>
      <c r="C14" s="61">
        <v>2022</v>
      </c>
      <c r="D14" s="61"/>
      <c r="E14" s="61"/>
    </row>
    <row r="15" spans="2:5" x14ac:dyDescent="0.25">
      <c r="B15" s="11" t="s">
        <v>17</v>
      </c>
      <c r="C15" s="12" t="s">
        <v>18</v>
      </c>
      <c r="D15" s="12" t="s">
        <v>19</v>
      </c>
      <c r="E15" s="12" t="s">
        <v>12</v>
      </c>
    </row>
    <row r="16" spans="2:5" ht="30" x14ac:dyDescent="0.25">
      <c r="B16" s="13" t="s">
        <v>20</v>
      </c>
      <c r="C16" s="18">
        <f>C7/$D7</f>
        <v>2.2461207663968663</v>
      </c>
      <c r="D16" s="18">
        <f t="shared" ref="D16:E16" si="1">D7/$D7</f>
        <v>1</v>
      </c>
      <c r="E16" s="18">
        <f t="shared" si="1"/>
        <v>3.2461207663968663</v>
      </c>
    </row>
    <row r="17" spans="2:5" ht="30" x14ac:dyDescent="0.25">
      <c r="B17" s="13" t="s">
        <v>21</v>
      </c>
      <c r="C17" s="18">
        <f t="shared" ref="C17:E18" si="2">C8/$D8</f>
        <v>0.84304021422081954</v>
      </c>
      <c r="D17" s="18">
        <f t="shared" si="2"/>
        <v>1</v>
      </c>
      <c r="E17" s="18">
        <f t="shared" si="2"/>
        <v>1.8430402142208195</v>
      </c>
    </row>
    <row r="18" spans="2:5" x14ac:dyDescent="0.25">
      <c r="B18" s="15" t="s">
        <v>12</v>
      </c>
      <c r="C18" s="19">
        <f t="shared" si="2"/>
        <v>1.9337325668050676</v>
      </c>
      <c r="D18" s="19">
        <f t="shared" si="2"/>
        <v>1</v>
      </c>
      <c r="E18" s="19">
        <f t="shared" si="2"/>
        <v>2.9337325668050678</v>
      </c>
    </row>
    <row r="19" spans="2:5" x14ac:dyDescent="0.25">
      <c r="B19" s="17" t="s">
        <v>22</v>
      </c>
    </row>
  </sheetData>
  <mergeCells count="2">
    <mergeCell ref="C5:E5"/>
    <mergeCell ref="C14:E14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33C2A0066C18BC4E9BE6DC4E41B0C07F" ma:contentTypeVersion="18" ma:contentTypeDescription="Create a new document." ma:contentTypeScope="" ma:versionID="8bf2f93212801530ad1e86607bc57cf3">
  <xsd:schema xmlns:xsd="http://www.w3.org/2001/XMLSchema" xmlns:xs="http://www.w3.org/2001/XMLSchema" xmlns:p="http://schemas.microsoft.com/office/2006/metadata/properties" xmlns:ns2="0d50eb87-dd2c-4cc8-80b9-5e27a2995b6b" xmlns:ns3="9bae65c2-241c-418a-a37c-ddfb2f921707" targetNamespace="http://schemas.microsoft.com/office/2006/metadata/properties" ma:root="true" ma:fieldsID="9a533db3c8add79c6eb949972ff618a7" ns2:_="" ns3:_="">
    <xsd:import namespace="0d50eb87-dd2c-4cc8-80b9-5e27a2995b6b"/>
    <xsd:import namespace="9bae65c2-241c-418a-a37c-ddfb2f92170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AutoKeyPoints" minOccurs="0"/>
                <xsd:element ref="ns2:MediaServiceKeyPoints" minOccurs="0"/>
                <xsd:element ref="ns2:MediaServiceDateTaken" minOccurs="0"/>
                <xsd:element ref="ns2:MediaServiceAutoTags" minOccurs="0"/>
                <xsd:element ref="ns2:MediaServiceOCR" minOccurs="0"/>
                <xsd:element ref="ns2:MediaServiceGenerationTime" minOccurs="0"/>
                <xsd:element ref="ns2:MediaServiceEventHashCode" minOccurs="0"/>
                <xsd:element ref="ns2:MediaServiceLocation" minOccurs="0"/>
                <xsd:element ref="ns3:SharedWithUsers" minOccurs="0"/>
                <xsd:element ref="ns3:SharedWithDetails" minOccurs="0"/>
                <xsd:element ref="ns2:MediaLengthInSeconds" minOccurs="0"/>
                <xsd:element ref="ns2:lcf76f155ced4ddcb4097134ff3c332f" minOccurs="0"/>
                <xsd:element ref="ns3:TaxCatchAll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0d50eb87-dd2c-4cc8-80b9-5e27a2995b6b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Tags" ma:index="13" nillable="true" ma:displayName="Tags" ma:internalName="MediaServiceAutoTags" ma:readOnly="true">
      <xsd:simpleType>
        <xsd:restriction base="dms:Text"/>
      </xsd:simpleType>
    </xsd:element>
    <xsd:element name="MediaServiceOCR" ma:index="14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Location" ma:index="17" nillable="true" ma:displayName="Location" ma:internalName="MediaServiceLocation" ma:readOnly="true">
      <xsd:simpleType>
        <xsd:restriction base="dms:Text"/>
      </xsd:simpleType>
    </xsd:element>
    <xsd:element name="MediaLengthInSeconds" ma:index="20" nillable="true" ma:displayName="MediaLengthInSeconds" ma:hidden="true" ma:internalName="MediaLengthInSeconds" ma:readOnly="true">
      <xsd:simpleType>
        <xsd:restriction base="dms:Unknown"/>
      </xsd:simpleType>
    </xsd:element>
    <xsd:element name="lcf76f155ced4ddcb4097134ff3c332f" ma:index="22" nillable="true" ma:taxonomy="true" ma:internalName="lcf76f155ced4ddcb4097134ff3c332f" ma:taxonomyFieldName="MediaServiceImageTags" ma:displayName="Image Tags" ma:readOnly="false" ma:fieldId="{5cf76f15-5ced-4ddc-b409-7134ff3c332f}" ma:taxonomyMulti="true" ma:sspId="4b2addfa-c26d-4e3b-b240-f6c3bd38282b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bjectDetectorVersions" ma:index="24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9bae65c2-241c-418a-a37c-ddfb2f921707" elementFormDefault="qualified">
    <xsd:import namespace="http://schemas.microsoft.com/office/2006/documentManagement/types"/>
    <xsd:import namespace="http://schemas.microsoft.com/office/infopath/2007/PartnerControls"/>
    <xsd:element name="SharedWithUsers" ma:index="18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9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TaxCatchAll" ma:index="23" nillable="true" ma:displayName="Taxonomy Catch All Column" ma:hidden="true" ma:list="{f7d835ea-b9f1-46f9-badb-1940908429f2}" ma:internalName="TaxCatchAll" ma:showField="CatchAllData" ma:web="9bae65c2-241c-418a-a37c-ddfb2f92170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A2EB546-7619-45D4-8156-921E8DF50CCD}"/>
</file>

<file path=customXml/itemProps2.xml><?xml version="1.0" encoding="utf-8"?>
<ds:datastoreItem xmlns:ds="http://schemas.openxmlformats.org/officeDocument/2006/customXml" ds:itemID="{D9EA8582-171C-4F23-B130-9561B5048D1C}"/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PSF</vt:lpstr>
      <vt:lpstr>Parliament</vt:lpstr>
      <vt:lpstr>Supreme court</vt:lpstr>
      <vt:lpstr>NPPA</vt:lpstr>
      <vt:lpstr>NEC</vt:lpstr>
      <vt:lpstr>MINALOC</vt:lpstr>
      <vt:lpstr>cases received by Abunzi</vt:lpstr>
      <vt:lpstr>RCS</vt:lpstr>
      <vt:lpstr>ICBT  NISR Economic</vt:lpstr>
      <vt:lpstr>MINALOC2</vt:lpstr>
      <vt:lpstr>MIFOTRA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NISR</dc:creator>
  <cp:lastModifiedBy>David Nzeyimana</cp:lastModifiedBy>
  <dcterms:created xsi:type="dcterms:W3CDTF">2024-06-06T06:09:43Z</dcterms:created>
  <dcterms:modified xsi:type="dcterms:W3CDTF">2024-06-28T16:47:07Z</dcterms:modified>
</cp:coreProperties>
</file>